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1.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3.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6.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7.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8.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9.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0.xml" ContentType="application/vnd.openxmlformats-officedocument.drawingml.chartshapes+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1.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2.xml" ContentType="application/vnd.openxmlformats-officedocument.drawingml.chartshapes+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3.xml" ContentType="application/vnd.openxmlformats-officedocument.drawingml.chartshapes+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pivotTables/pivotTable1.xml" ContentType="application/vnd.openxmlformats-officedocument.spreadsheetml.pivot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s-f1\Shared\emissions\Annual CO2 Report\2026\Graphics\"/>
    </mc:Choice>
  </mc:AlternateContent>
  <xr:revisionPtr revIDLastSave="0" documentId="13_ncr:1_{7E58C2B2-17D5-4EDA-9ED0-65A5B95FC3BD}" xr6:coauthVersionLast="47" xr6:coauthVersionMax="47" xr10:uidLastSave="{00000000-0000-0000-0000-000000000000}"/>
  <bookViews>
    <workbookView xWindow="-108" yWindow="-108" windowWidth="23256" windowHeight="13896" tabRatio="942" firstSheet="3" activeTab="3" xr2:uid="{00000000-000D-0000-FFFF-FFFF00000000}"/>
  </bookViews>
  <sheets>
    <sheet name="Prelim_Tabs_Figs" sheetId="361" state="hidden" r:id="rId1"/>
    <sheet name="Report_Tabs_Figs_prelim" sheetId="374" state="hidden" r:id="rId2"/>
    <sheet name="Report_Tabs_Figs" sheetId="346" state="hidden" r:id="rId3"/>
    <sheet name="Figure 1" sheetId="377" r:id="rId4"/>
    <sheet name="Prelim_totCO2_gen" sheetId="370" state="hidden" r:id="rId5"/>
    <sheet name="Prelim_sec_CO2" sheetId="372" state="hidden" r:id="rId6"/>
    <sheet name="RES_consumption" sheetId="300" state="hidden" r:id="rId7"/>
    <sheet name="IND_activity" sheetId="303" state="hidden" r:id="rId8"/>
    <sheet name="STEO_macro_fuels" sheetId="351" state="hidden" r:id="rId9"/>
    <sheet name="TSA_Passengers" sheetId="352" state="hidden" r:id="rId10"/>
    <sheet name="EPM_Tab6_7" sheetId="360" state="hidden" r:id="rId11"/>
    <sheet name="Sheet1" sheetId="385" state="hidden" r:id="rId12"/>
    <sheet name="Sheet4" sheetId="388" state="hidden" r:id="rId13"/>
    <sheet name="Sheet3" sheetId="387" state="hidden" r:id="rId14"/>
    <sheet name="P_NG" sheetId="297" state="hidden" r:id="rId15"/>
    <sheet name="QCR_ES1" sheetId="347" state="hidden" r:id="rId16"/>
    <sheet name="raw_NG_price" sheetId="335" state="hidden" r:id="rId17"/>
    <sheet name="raw_NG_withdrawals" sheetId="337" state="hidden" r:id="rId18"/>
  </sheets>
  <definedNames>
    <definedName name="_xlnm._FilterDatabase" localSheetId="13" hidden="1">Sheet3!$A$1:$E$1</definedName>
    <definedName name="_xlnm._FilterDatabase" localSheetId="9" hidden="1">TSA_Passengers!$A$1:$B$1821</definedName>
    <definedName name="EPSCO2">#REF!</definedName>
  </definedNames>
  <calcPr calcId="191029"/>
  <pivotCaches>
    <pivotCache cacheId="19" r:id="rId1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 i="388" l="1"/>
  <c r="AL6" i="388"/>
  <c r="AL4" i="388"/>
  <c r="Z6" i="388"/>
  <c r="AA6" i="388"/>
  <c r="AB6" i="388"/>
  <c r="AC6" i="388"/>
  <c r="AD6" i="388"/>
  <c r="AE6" i="388"/>
  <c r="AF6" i="388"/>
  <c r="AG6" i="388"/>
  <c r="AH6" i="388"/>
  <c r="AI6" i="388"/>
  <c r="AJ6" i="388"/>
  <c r="AK6" i="388"/>
  <c r="Z5" i="388"/>
  <c r="AA5" i="388"/>
  <c r="AB5" i="388"/>
  <c r="AC5" i="388"/>
  <c r="AD5" i="388"/>
  <c r="AE5" i="388"/>
  <c r="AF5" i="388"/>
  <c r="AG5" i="388"/>
  <c r="AH5" i="388"/>
  <c r="AI5" i="388"/>
  <c r="AJ5" i="388"/>
  <c r="AK5" i="388"/>
  <c r="AA4" i="388"/>
  <c r="AB4" i="388"/>
  <c r="AC4" i="388"/>
  <c r="AD4" i="388"/>
  <c r="AE4" i="388"/>
  <c r="AF4" i="388"/>
  <c r="AG4" i="388"/>
  <c r="AH4" i="388"/>
  <c r="AI4" i="388"/>
  <c r="AJ4" i="388"/>
  <c r="AK4" i="388"/>
  <c r="Z4" i="388"/>
  <c r="F30" i="387"/>
  <c r="F31" i="387"/>
  <c r="F33" i="387"/>
  <c r="F34" i="387"/>
  <c r="F32" i="387"/>
  <c r="F73" i="387"/>
  <c r="F62" i="387"/>
  <c r="F63" i="387"/>
  <c r="F61" i="387"/>
  <c r="K35" i="370" l="1"/>
  <c r="I11" i="370"/>
  <c r="D33" i="370" l="1"/>
  <c r="N13" i="370"/>
  <c r="E14" i="370"/>
  <c r="E17" i="370"/>
  <c r="F18" i="370"/>
  <c r="P60" i="372"/>
  <c r="I35" i="370"/>
  <c r="E43" i="370"/>
  <c r="C35" i="370"/>
  <c r="L30" i="370"/>
  <c r="F28" i="370"/>
  <c r="C34" i="370"/>
  <c r="I45" i="370"/>
  <c r="N42" i="370"/>
  <c r="H40" i="370"/>
  <c r="M37" i="370"/>
  <c r="G35" i="370"/>
  <c r="D38" i="370"/>
  <c r="M30" i="370"/>
  <c r="G28" i="370"/>
  <c r="K30" i="370"/>
  <c r="E28" i="370"/>
  <c r="N47" i="370"/>
  <c r="H45" i="370"/>
  <c r="M42" i="370"/>
  <c r="G40" i="370"/>
  <c r="L37" i="370"/>
  <c r="F35" i="370"/>
  <c r="N30" i="370"/>
  <c r="H28" i="370"/>
  <c r="J40" i="370"/>
  <c r="J45" i="370"/>
  <c r="J30" i="370"/>
  <c r="D28" i="370"/>
  <c r="M47" i="370"/>
  <c r="G45" i="370"/>
  <c r="L42" i="370"/>
  <c r="F40" i="370"/>
  <c r="K37" i="370"/>
  <c r="E35" i="370"/>
  <c r="K45" i="370"/>
  <c r="I40" i="370"/>
  <c r="N27" i="370"/>
  <c r="L47" i="370"/>
  <c r="F45" i="370"/>
  <c r="K42" i="370"/>
  <c r="E40" i="370"/>
  <c r="J37" i="370"/>
  <c r="D35" i="370"/>
  <c r="N37" i="370"/>
  <c r="H30" i="370"/>
  <c r="M27" i="370"/>
  <c r="K47" i="370"/>
  <c r="E45" i="370"/>
  <c r="J42" i="370"/>
  <c r="D40" i="370"/>
  <c r="I37" i="370"/>
  <c r="N34" i="370"/>
  <c r="C36" i="370"/>
  <c r="H35" i="370"/>
  <c r="I30" i="370"/>
  <c r="G30" i="370"/>
  <c r="L27" i="370"/>
  <c r="J47" i="370"/>
  <c r="D45" i="370"/>
  <c r="I42" i="370"/>
  <c r="N39" i="370"/>
  <c r="H37" i="370"/>
  <c r="M34" i="370"/>
  <c r="D43" i="370"/>
  <c r="F30" i="370"/>
  <c r="K27" i="370"/>
  <c r="I47" i="370"/>
  <c r="N44" i="370"/>
  <c r="H42" i="370"/>
  <c r="M39" i="370"/>
  <c r="G37" i="370"/>
  <c r="L34" i="370"/>
  <c r="K34" i="370"/>
  <c r="G42" i="370"/>
  <c r="F42" i="370"/>
  <c r="N29" i="370"/>
  <c r="H27" i="370"/>
  <c r="F47" i="370"/>
  <c r="K44" i="370"/>
  <c r="E42" i="370"/>
  <c r="J39" i="370"/>
  <c r="D37" i="370"/>
  <c r="I34" i="370"/>
  <c r="K39" i="370"/>
  <c r="M29" i="370"/>
  <c r="G27" i="370"/>
  <c r="E47" i="370"/>
  <c r="J44" i="370"/>
  <c r="D42" i="370"/>
  <c r="I39" i="370"/>
  <c r="N36" i="370"/>
  <c r="H34" i="370"/>
  <c r="L39" i="370"/>
  <c r="D30" i="370"/>
  <c r="I27" i="370"/>
  <c r="G47" i="370"/>
  <c r="L44" i="370"/>
  <c r="E37" i="370"/>
  <c r="L29" i="370"/>
  <c r="F27" i="370"/>
  <c r="D47" i="370"/>
  <c r="I44" i="370"/>
  <c r="N41" i="370"/>
  <c r="H39" i="370"/>
  <c r="M36" i="370"/>
  <c r="G34" i="370"/>
  <c r="E30" i="370"/>
  <c r="J27" i="370"/>
  <c r="H47" i="370"/>
  <c r="M44" i="370"/>
  <c r="F37" i="370"/>
  <c r="J34" i="370"/>
  <c r="K29" i="370"/>
  <c r="E27" i="370"/>
  <c r="N46" i="370"/>
  <c r="H44" i="370"/>
  <c r="M41" i="370"/>
  <c r="G39" i="370"/>
  <c r="L36" i="370"/>
  <c r="F34" i="370"/>
  <c r="J29" i="370"/>
  <c r="D27" i="370"/>
  <c r="M46" i="370"/>
  <c r="G44" i="370"/>
  <c r="L41" i="370"/>
  <c r="F39" i="370"/>
  <c r="K36" i="370"/>
  <c r="E34" i="370"/>
  <c r="I29" i="370"/>
  <c r="C33" i="370"/>
  <c r="L46" i="370"/>
  <c r="F44" i="370"/>
  <c r="K41" i="370"/>
  <c r="E39" i="370"/>
  <c r="J36" i="370"/>
  <c r="D34" i="370"/>
  <c r="H29" i="370"/>
  <c r="C47" i="370"/>
  <c r="K46" i="370"/>
  <c r="E44" i="370"/>
  <c r="J41" i="370"/>
  <c r="D39" i="370"/>
  <c r="I36" i="370"/>
  <c r="N33" i="370"/>
  <c r="G29" i="370"/>
  <c r="C46" i="370"/>
  <c r="J46" i="370"/>
  <c r="N38" i="370"/>
  <c r="H36" i="370"/>
  <c r="M33" i="370"/>
  <c r="I41" i="370"/>
  <c r="F29" i="370"/>
  <c r="C45" i="370"/>
  <c r="I46" i="370"/>
  <c r="N43" i="370"/>
  <c r="H41" i="370"/>
  <c r="M38" i="370"/>
  <c r="G36" i="370"/>
  <c r="L33" i="370"/>
  <c r="E29" i="370"/>
  <c r="C44" i="370"/>
  <c r="H46" i="370"/>
  <c r="M43" i="370"/>
  <c r="G41" i="370"/>
  <c r="L38" i="370"/>
  <c r="F36" i="370"/>
  <c r="K33" i="370"/>
  <c r="D44" i="370"/>
  <c r="D29" i="370"/>
  <c r="C43" i="370"/>
  <c r="G46" i="370"/>
  <c r="L43" i="370"/>
  <c r="F41" i="370"/>
  <c r="K38" i="370"/>
  <c r="E36" i="370"/>
  <c r="J33" i="370"/>
  <c r="N28" i="370"/>
  <c r="C42" i="370"/>
  <c r="F46" i="370"/>
  <c r="K43" i="370"/>
  <c r="E41" i="370"/>
  <c r="J38" i="370"/>
  <c r="D36" i="370"/>
  <c r="I33" i="370"/>
  <c r="M28" i="370"/>
  <c r="C41" i="370"/>
  <c r="E46" i="370"/>
  <c r="J43" i="370"/>
  <c r="D41" i="370"/>
  <c r="I38" i="370"/>
  <c r="N35" i="370"/>
  <c r="H33" i="370"/>
  <c r="C27" i="370"/>
  <c r="L28" i="370"/>
  <c r="C40" i="370"/>
  <c r="D46" i="370"/>
  <c r="I43" i="370"/>
  <c r="N40" i="370"/>
  <c r="H38" i="370"/>
  <c r="M35" i="370"/>
  <c r="G33" i="370"/>
  <c r="C29" i="370"/>
  <c r="K28" i="370"/>
  <c r="C39" i="370"/>
  <c r="N45" i="370"/>
  <c r="H43" i="370"/>
  <c r="M40" i="370"/>
  <c r="G38" i="370"/>
  <c r="L35" i="370"/>
  <c r="F33" i="370"/>
  <c r="C28" i="370"/>
  <c r="J28" i="370"/>
  <c r="C38" i="370"/>
  <c r="M45" i="370"/>
  <c r="G43" i="370"/>
  <c r="L40" i="370"/>
  <c r="F38" i="370"/>
  <c r="E33" i="370"/>
  <c r="C30" i="370"/>
  <c r="I28" i="370"/>
  <c r="C37" i="370"/>
  <c r="L45" i="370"/>
  <c r="F43" i="370"/>
  <c r="K40" i="370"/>
  <c r="E38" i="370"/>
  <c r="J35" i="370"/>
  <c r="I16" i="370"/>
  <c r="C11" i="370"/>
  <c r="H16" i="370"/>
  <c r="L7" i="370"/>
  <c r="F5" i="370"/>
  <c r="N23" i="370"/>
  <c r="H21" i="370"/>
  <c r="M18" i="370"/>
  <c r="G16" i="370"/>
  <c r="L13" i="370"/>
  <c r="F11" i="370"/>
  <c r="N18" i="370"/>
  <c r="K7" i="370"/>
  <c r="E5" i="370"/>
  <c r="M23" i="370"/>
  <c r="G21" i="370"/>
  <c r="L18" i="370"/>
  <c r="F16" i="370"/>
  <c r="K13" i="370"/>
  <c r="E11" i="370"/>
  <c r="J21" i="370"/>
  <c r="J7" i="370"/>
  <c r="D5" i="370"/>
  <c r="L23" i="370"/>
  <c r="F21" i="370"/>
  <c r="K18" i="370"/>
  <c r="E16" i="370"/>
  <c r="J13" i="370"/>
  <c r="D11" i="370"/>
  <c r="H5" i="370"/>
  <c r="H11" i="370"/>
  <c r="M7" i="370"/>
  <c r="I7" i="370"/>
  <c r="N4" i="370"/>
  <c r="J18" i="370"/>
  <c r="D16" i="370"/>
  <c r="I13" i="370"/>
  <c r="N10" i="370"/>
  <c r="N7" i="370"/>
  <c r="G11" i="370"/>
  <c r="E21" i="370"/>
  <c r="H7" i="370"/>
  <c r="M4" i="370"/>
  <c r="J23" i="370"/>
  <c r="D21" i="370"/>
  <c r="I18" i="370"/>
  <c r="N15" i="370"/>
  <c r="H13" i="370"/>
  <c r="M10" i="370"/>
  <c r="I21" i="370"/>
  <c r="M13" i="370"/>
  <c r="K23" i="370"/>
  <c r="G7" i="370"/>
  <c r="L4" i="370"/>
  <c r="I23" i="370"/>
  <c r="N20" i="370"/>
  <c r="H18" i="370"/>
  <c r="M15" i="370"/>
  <c r="G13" i="370"/>
  <c r="L10" i="370"/>
  <c r="C12" i="370"/>
  <c r="D19" i="370"/>
  <c r="G5" i="370"/>
  <c r="F7" i="370"/>
  <c r="K4" i="370"/>
  <c r="H23" i="370"/>
  <c r="M20" i="370"/>
  <c r="G18" i="370"/>
  <c r="L15" i="370"/>
  <c r="F13" i="370"/>
  <c r="K10" i="370"/>
  <c r="I10" i="370"/>
  <c r="N6" i="370"/>
  <c r="H4" i="370"/>
  <c r="E23" i="370"/>
  <c r="J20" i="370"/>
  <c r="D18" i="370"/>
  <c r="I15" i="370"/>
  <c r="N12" i="370"/>
  <c r="H10" i="370"/>
  <c r="J4" i="370"/>
  <c r="L20" i="370"/>
  <c r="J10" i="370"/>
  <c r="D7" i="370"/>
  <c r="I4" i="370"/>
  <c r="F23" i="370"/>
  <c r="K20" i="370"/>
  <c r="D13" i="370"/>
  <c r="M6" i="370"/>
  <c r="G4" i="370"/>
  <c r="D23" i="370"/>
  <c r="I20" i="370"/>
  <c r="N17" i="370"/>
  <c r="H15" i="370"/>
  <c r="M12" i="370"/>
  <c r="G10" i="370"/>
  <c r="C19" i="370"/>
  <c r="E7" i="370"/>
  <c r="K15" i="370"/>
  <c r="E18" i="370"/>
  <c r="L6" i="370"/>
  <c r="F4" i="370"/>
  <c r="N22" i="370"/>
  <c r="H20" i="370"/>
  <c r="M17" i="370"/>
  <c r="G15" i="370"/>
  <c r="L12" i="370"/>
  <c r="F10" i="370"/>
  <c r="K19" i="370"/>
  <c r="G23" i="370"/>
  <c r="E13" i="370"/>
  <c r="J15" i="370"/>
  <c r="K6" i="370"/>
  <c r="E4" i="370"/>
  <c r="M22" i="370"/>
  <c r="G20" i="370"/>
  <c r="L17" i="370"/>
  <c r="F15" i="370"/>
  <c r="K12" i="370"/>
  <c r="E10" i="370"/>
  <c r="J6" i="370"/>
  <c r="D4" i="370"/>
  <c r="L22" i="370"/>
  <c r="F20" i="370"/>
  <c r="K17" i="370"/>
  <c r="E15" i="370"/>
  <c r="J12" i="370"/>
  <c r="D10" i="370"/>
  <c r="I6" i="370"/>
  <c r="C10" i="370"/>
  <c r="K22" i="370"/>
  <c r="E20" i="370"/>
  <c r="J17" i="370"/>
  <c r="D15" i="370"/>
  <c r="I12" i="370"/>
  <c r="H6" i="370"/>
  <c r="C23" i="370"/>
  <c r="J22" i="370"/>
  <c r="D20" i="370"/>
  <c r="I17" i="370"/>
  <c r="N14" i="370"/>
  <c r="H12" i="370"/>
  <c r="G6" i="370"/>
  <c r="C22" i="370"/>
  <c r="I22" i="370"/>
  <c r="N19" i="370"/>
  <c r="H17" i="370"/>
  <c r="M14" i="370"/>
  <c r="G12" i="370"/>
  <c r="F6" i="370"/>
  <c r="C21" i="370"/>
  <c r="H22" i="370"/>
  <c r="M19" i="370"/>
  <c r="G17" i="370"/>
  <c r="L14" i="370"/>
  <c r="F12" i="370"/>
  <c r="E6" i="370"/>
  <c r="C20" i="370"/>
  <c r="G22" i="370"/>
  <c r="L19" i="370"/>
  <c r="F17" i="370"/>
  <c r="K14" i="370"/>
  <c r="E12" i="370"/>
  <c r="D6" i="370"/>
  <c r="F22" i="370"/>
  <c r="J14" i="370"/>
  <c r="D12" i="370"/>
  <c r="N5" i="370"/>
  <c r="C18" i="370"/>
  <c r="E22" i="370"/>
  <c r="J19" i="370"/>
  <c r="D17" i="370"/>
  <c r="I14" i="370"/>
  <c r="N11" i="370"/>
  <c r="M5" i="370"/>
  <c r="C17" i="370"/>
  <c r="D22" i="370"/>
  <c r="I19" i="370"/>
  <c r="N16" i="370"/>
  <c r="H14" i="370"/>
  <c r="M11" i="370"/>
  <c r="C4" i="370"/>
  <c r="L5" i="370"/>
  <c r="C16" i="370"/>
  <c r="N21" i="370"/>
  <c r="H19" i="370"/>
  <c r="M16" i="370"/>
  <c r="G14" i="370"/>
  <c r="L11" i="370"/>
  <c r="C5" i="370"/>
  <c r="K5" i="370"/>
  <c r="C15" i="370"/>
  <c r="M21" i="370"/>
  <c r="G19" i="370"/>
  <c r="L16" i="370"/>
  <c r="F14" i="370"/>
  <c r="K11" i="370"/>
  <c r="J11" i="370"/>
  <c r="C7" i="370"/>
  <c r="J5" i="370"/>
  <c r="C14" i="370"/>
  <c r="L21" i="370"/>
  <c r="F19" i="370"/>
  <c r="K16" i="370"/>
  <c r="C6" i="370"/>
  <c r="I5" i="370"/>
  <c r="C13" i="370"/>
  <c r="K21" i="370"/>
  <c r="E19" i="370"/>
  <c r="J16" i="370"/>
  <c r="D14" i="370"/>
  <c r="J14" i="372"/>
  <c r="H8" i="372"/>
  <c r="C17" i="372"/>
  <c r="I27" i="372"/>
  <c r="D26" i="372"/>
  <c r="V24" i="372"/>
  <c r="Q23" i="372"/>
  <c r="L22" i="372"/>
  <c r="G21" i="372"/>
  <c r="Y19" i="372"/>
  <c r="T18" i="372"/>
  <c r="O17" i="372"/>
  <c r="X43" i="372"/>
  <c r="S42" i="372"/>
  <c r="N41" i="372"/>
  <c r="I40" i="372"/>
  <c r="D39" i="372"/>
  <c r="V37" i="372"/>
  <c r="Q36" i="372"/>
  <c r="L35" i="372"/>
  <c r="G34" i="372"/>
  <c r="Y32" i="372"/>
  <c r="T31" i="372"/>
  <c r="O30" i="372"/>
  <c r="V57" i="372"/>
  <c r="Q56" i="372"/>
  <c r="L55" i="372"/>
  <c r="G54" i="372"/>
  <c r="Y52" i="372"/>
  <c r="T51" i="372"/>
  <c r="O50" i="372"/>
  <c r="J49" i="372"/>
  <c r="E48" i="372"/>
  <c r="W46" i="372"/>
  <c r="C61" i="372"/>
  <c r="V67" i="372"/>
  <c r="Q66" i="372"/>
  <c r="L65" i="372"/>
  <c r="G64" i="372"/>
  <c r="Y62" i="372"/>
  <c r="T61" i="372"/>
  <c r="O60" i="372"/>
  <c r="L9" i="372"/>
  <c r="K22" i="372"/>
  <c r="W43" i="372"/>
  <c r="Z38" i="372"/>
  <c r="K35" i="372"/>
  <c r="F34" i="372"/>
  <c r="S31" i="372"/>
  <c r="N30" i="372"/>
  <c r="U57" i="372"/>
  <c r="P56" i="372"/>
  <c r="K55" i="372"/>
  <c r="F54" i="372"/>
  <c r="X52" i="372"/>
  <c r="S51" i="372"/>
  <c r="N50" i="372"/>
  <c r="I49" i="372"/>
  <c r="D48" i="372"/>
  <c r="V46" i="372"/>
  <c r="U67" i="372"/>
  <c r="N60" i="372"/>
  <c r="W11" i="372"/>
  <c r="C27" i="372"/>
  <c r="X19" i="372"/>
  <c r="P36" i="372"/>
  <c r="Z68" i="372"/>
  <c r="H14" i="372"/>
  <c r="Z12" i="372"/>
  <c r="U11" i="372"/>
  <c r="P10" i="372"/>
  <c r="K9" i="372"/>
  <c r="F8" i="372"/>
  <c r="C26" i="372"/>
  <c r="G27" i="372"/>
  <c r="Y25" i="372"/>
  <c r="T24" i="372"/>
  <c r="O23" i="372"/>
  <c r="J22" i="372"/>
  <c r="E21" i="372"/>
  <c r="W19" i="372"/>
  <c r="R18" i="372"/>
  <c r="M17" i="372"/>
  <c r="V43" i="372"/>
  <c r="Q42" i="372"/>
  <c r="L41" i="372"/>
  <c r="G40" i="372"/>
  <c r="Y38" i="372"/>
  <c r="T37" i="372"/>
  <c r="O36" i="372"/>
  <c r="J35" i="372"/>
  <c r="E34" i="372"/>
  <c r="W32" i="372"/>
  <c r="R31" i="372"/>
  <c r="M30" i="372"/>
  <c r="T57" i="372"/>
  <c r="O56" i="372"/>
  <c r="J55" i="372"/>
  <c r="E54" i="372"/>
  <c r="W52" i="372"/>
  <c r="R51" i="372"/>
  <c r="M50" i="372"/>
  <c r="H49" i="372"/>
  <c r="Z47" i="372"/>
  <c r="U46" i="372"/>
  <c r="Y68" i="372"/>
  <c r="T67" i="372"/>
  <c r="O66" i="372"/>
  <c r="J65" i="372"/>
  <c r="E64" i="372"/>
  <c r="W62" i="372"/>
  <c r="R61" i="372"/>
  <c r="M60" i="372"/>
  <c r="E13" i="372"/>
  <c r="D13" i="372"/>
  <c r="U24" i="372"/>
  <c r="M41" i="372"/>
  <c r="S61" i="372"/>
  <c r="G14" i="372"/>
  <c r="Y12" i="372"/>
  <c r="T11" i="372"/>
  <c r="O10" i="372"/>
  <c r="J9" i="372"/>
  <c r="E8" i="372"/>
  <c r="C25" i="372"/>
  <c r="F27" i="372"/>
  <c r="X25" i="372"/>
  <c r="S24" i="372"/>
  <c r="N23" i="372"/>
  <c r="I22" i="372"/>
  <c r="D21" i="372"/>
  <c r="V19" i="372"/>
  <c r="Q18" i="372"/>
  <c r="L17" i="372"/>
  <c r="U43" i="372"/>
  <c r="P42" i="372"/>
  <c r="K41" i="372"/>
  <c r="F40" i="372"/>
  <c r="X38" i="372"/>
  <c r="S37" i="372"/>
  <c r="N36" i="372"/>
  <c r="I35" i="372"/>
  <c r="D34" i="372"/>
  <c r="V32" i="372"/>
  <c r="Q31" i="372"/>
  <c r="L30" i="372"/>
  <c r="S57" i="372"/>
  <c r="N56" i="372"/>
  <c r="I55" i="372"/>
  <c r="D54" i="372"/>
  <c r="V52" i="372"/>
  <c r="Q51" i="372"/>
  <c r="L50" i="372"/>
  <c r="G49" i="372"/>
  <c r="Y47" i="372"/>
  <c r="T46" i="372"/>
  <c r="X68" i="372"/>
  <c r="S67" i="372"/>
  <c r="N66" i="372"/>
  <c r="I65" i="372"/>
  <c r="D64" i="372"/>
  <c r="V62" i="372"/>
  <c r="Q61" i="372"/>
  <c r="L60" i="372"/>
  <c r="V11" i="372"/>
  <c r="H27" i="372"/>
  <c r="F21" i="372"/>
  <c r="U37" i="372"/>
  <c r="F64" i="372"/>
  <c r="C7" i="372"/>
  <c r="F14" i="372"/>
  <c r="X12" i="372"/>
  <c r="S11" i="372"/>
  <c r="N10" i="372"/>
  <c r="I9" i="372"/>
  <c r="D8" i="372"/>
  <c r="C24" i="372"/>
  <c r="E27" i="372"/>
  <c r="W25" i="372"/>
  <c r="R24" i="372"/>
  <c r="M23" i="372"/>
  <c r="H22" i="372"/>
  <c r="Z20" i="372"/>
  <c r="U19" i="372"/>
  <c r="P18" i="372"/>
  <c r="K17" i="372"/>
  <c r="T43" i="372"/>
  <c r="O42" i="372"/>
  <c r="J41" i="372"/>
  <c r="E40" i="372"/>
  <c r="W38" i="372"/>
  <c r="R37" i="372"/>
  <c r="M36" i="372"/>
  <c r="H35" i="372"/>
  <c r="Z33" i="372"/>
  <c r="U32" i="372"/>
  <c r="P31" i="372"/>
  <c r="K30" i="372"/>
  <c r="R57" i="372"/>
  <c r="M56" i="372"/>
  <c r="H55" i="372"/>
  <c r="Z53" i="372"/>
  <c r="U52" i="372"/>
  <c r="P51" i="372"/>
  <c r="K50" i="372"/>
  <c r="F49" i="372"/>
  <c r="X47" i="372"/>
  <c r="S46" i="372"/>
  <c r="W68" i="372"/>
  <c r="R67" i="372"/>
  <c r="M66" i="372"/>
  <c r="H65" i="372"/>
  <c r="Z63" i="372"/>
  <c r="U62" i="372"/>
  <c r="P61" i="372"/>
  <c r="K60" i="372"/>
  <c r="Q10" i="372"/>
  <c r="P23" i="372"/>
  <c r="S18" i="372"/>
  <c r="H40" i="372"/>
  <c r="X32" i="372"/>
  <c r="X62" i="372"/>
  <c r="C14" i="372"/>
  <c r="E14" i="372"/>
  <c r="W12" i="372"/>
  <c r="R11" i="372"/>
  <c r="M10" i="372"/>
  <c r="H9" i="372"/>
  <c r="Z7" i="372"/>
  <c r="C23" i="372"/>
  <c r="D27" i="372"/>
  <c r="V25" i="372"/>
  <c r="Q24" i="372"/>
  <c r="L23" i="372"/>
  <c r="G22" i="372"/>
  <c r="Y20" i="372"/>
  <c r="T19" i="372"/>
  <c r="O18" i="372"/>
  <c r="J17" i="372"/>
  <c r="S43" i="372"/>
  <c r="N42" i="372"/>
  <c r="I41" i="372"/>
  <c r="D40" i="372"/>
  <c r="V38" i="372"/>
  <c r="Q37" i="372"/>
  <c r="L36" i="372"/>
  <c r="G35" i="372"/>
  <c r="Y33" i="372"/>
  <c r="T32" i="372"/>
  <c r="O31" i="372"/>
  <c r="J30" i="372"/>
  <c r="Q57" i="372"/>
  <c r="L56" i="372"/>
  <c r="G55" i="372"/>
  <c r="Y53" i="372"/>
  <c r="T52" i="372"/>
  <c r="O51" i="372"/>
  <c r="J50" i="372"/>
  <c r="E49" i="372"/>
  <c r="W47" i="372"/>
  <c r="R46" i="372"/>
  <c r="V68" i="372"/>
  <c r="Q67" i="372"/>
  <c r="L66" i="372"/>
  <c r="G65" i="372"/>
  <c r="Y63" i="372"/>
  <c r="T62" i="372"/>
  <c r="O61" i="372"/>
  <c r="J60" i="372"/>
  <c r="M9" i="372"/>
  <c r="I14" i="372"/>
  <c r="Z25" i="372"/>
  <c r="R42" i="372"/>
  <c r="K65" i="372"/>
  <c r="C13" i="372"/>
  <c r="D14" i="372"/>
  <c r="V12" i="372"/>
  <c r="Q11" i="372"/>
  <c r="L10" i="372"/>
  <c r="G9" i="372"/>
  <c r="Y7" i="372"/>
  <c r="C22" i="372"/>
  <c r="Z26" i="372"/>
  <c r="U25" i="372"/>
  <c r="P24" i="372"/>
  <c r="K23" i="372"/>
  <c r="F22" i="372"/>
  <c r="X20" i="372"/>
  <c r="S19" i="372"/>
  <c r="N18" i="372"/>
  <c r="I17" i="372"/>
  <c r="R43" i="372"/>
  <c r="M42" i="372"/>
  <c r="H41" i="372"/>
  <c r="Z39" i="372"/>
  <c r="U38" i="372"/>
  <c r="P37" i="372"/>
  <c r="K36" i="372"/>
  <c r="F35" i="372"/>
  <c r="X33" i="372"/>
  <c r="S32" i="372"/>
  <c r="N31" i="372"/>
  <c r="I30" i="372"/>
  <c r="P57" i="372"/>
  <c r="K56" i="372"/>
  <c r="F55" i="372"/>
  <c r="X53" i="372"/>
  <c r="S52" i="372"/>
  <c r="N51" i="372"/>
  <c r="I50" i="372"/>
  <c r="D49" i="372"/>
  <c r="V47" i="372"/>
  <c r="Q46" i="372"/>
  <c r="U68" i="372"/>
  <c r="P67" i="372"/>
  <c r="K66" i="372"/>
  <c r="F65" i="372"/>
  <c r="X63" i="372"/>
  <c r="S62" i="372"/>
  <c r="N61" i="372"/>
  <c r="I60" i="372"/>
  <c r="R10" i="372"/>
  <c r="G8" i="372"/>
  <c r="N17" i="372"/>
  <c r="P66" i="372"/>
  <c r="C12" i="372"/>
  <c r="Z13" i="372"/>
  <c r="U12" i="372"/>
  <c r="P11" i="372"/>
  <c r="K10" i="372"/>
  <c r="F9" i="372"/>
  <c r="X7" i="372"/>
  <c r="C21" i="372"/>
  <c r="Y26" i="372"/>
  <c r="T25" i="372"/>
  <c r="O24" i="372"/>
  <c r="J23" i="372"/>
  <c r="E22" i="372"/>
  <c r="W20" i="372"/>
  <c r="R19" i="372"/>
  <c r="M18" i="372"/>
  <c r="H17" i="372"/>
  <c r="Q43" i="372"/>
  <c r="L42" i="372"/>
  <c r="G41" i="372"/>
  <c r="Y39" i="372"/>
  <c r="T38" i="372"/>
  <c r="O37" i="372"/>
  <c r="J36" i="372"/>
  <c r="E35" i="372"/>
  <c r="W33" i="372"/>
  <c r="R32" i="372"/>
  <c r="M31" i="372"/>
  <c r="H30" i="372"/>
  <c r="O57" i="372"/>
  <c r="J56" i="372"/>
  <c r="E55" i="372"/>
  <c r="W53" i="372"/>
  <c r="R52" i="372"/>
  <c r="M51" i="372"/>
  <c r="H50" i="372"/>
  <c r="Z48" i="372"/>
  <c r="U47" i="372"/>
  <c r="P46" i="372"/>
  <c r="T68" i="372"/>
  <c r="O67" i="372"/>
  <c r="J66" i="372"/>
  <c r="E65" i="372"/>
  <c r="W63" i="372"/>
  <c r="R62" i="372"/>
  <c r="M61" i="372"/>
  <c r="H60" i="372"/>
  <c r="C11" i="372"/>
  <c r="Y13" i="372"/>
  <c r="T12" i="372"/>
  <c r="O11" i="372"/>
  <c r="J10" i="372"/>
  <c r="E9" i="372"/>
  <c r="W7" i="372"/>
  <c r="C20" i="372"/>
  <c r="X26" i="372"/>
  <c r="S25" i="372"/>
  <c r="N24" i="372"/>
  <c r="I23" i="372"/>
  <c r="D22" i="372"/>
  <c r="V20" i="372"/>
  <c r="Q19" i="372"/>
  <c r="L18" i="372"/>
  <c r="G17" i="372"/>
  <c r="P43" i="372"/>
  <c r="K42" i="372"/>
  <c r="F41" i="372"/>
  <c r="X39" i="372"/>
  <c r="S38" i="372"/>
  <c r="N37" i="372"/>
  <c r="I36" i="372"/>
  <c r="D35" i="372"/>
  <c r="V33" i="372"/>
  <c r="Q32" i="372"/>
  <c r="L31" i="372"/>
  <c r="G30" i="372"/>
  <c r="N57" i="372"/>
  <c r="I56" i="372"/>
  <c r="D55" i="372"/>
  <c r="V53" i="372"/>
  <c r="Q52" i="372"/>
  <c r="L51" i="372"/>
  <c r="G50" i="372"/>
  <c r="Y48" i="372"/>
  <c r="T47" i="372"/>
  <c r="O46" i="372"/>
  <c r="S68" i="372"/>
  <c r="N67" i="372"/>
  <c r="I66" i="372"/>
  <c r="D65" i="372"/>
  <c r="V63" i="372"/>
  <c r="Q62" i="372"/>
  <c r="L61" i="372"/>
  <c r="G60" i="372"/>
  <c r="X13" i="372"/>
  <c r="S12" i="372"/>
  <c r="N11" i="372"/>
  <c r="I10" i="372"/>
  <c r="D9" i="372"/>
  <c r="V7" i="372"/>
  <c r="C19" i="372"/>
  <c r="W26" i="372"/>
  <c r="R25" i="372"/>
  <c r="M24" i="372"/>
  <c r="H23" i="372"/>
  <c r="Z21" i="372"/>
  <c r="U20" i="372"/>
  <c r="P19" i="372"/>
  <c r="K18" i="372"/>
  <c r="F17" i="372"/>
  <c r="O43" i="372"/>
  <c r="J42" i="372"/>
  <c r="E41" i="372"/>
  <c r="W39" i="372"/>
  <c r="R38" i="372"/>
  <c r="M37" i="372"/>
  <c r="H36" i="372"/>
  <c r="Z34" i="372"/>
  <c r="U33" i="372"/>
  <c r="P32" i="372"/>
  <c r="K31" i="372"/>
  <c r="F30" i="372"/>
  <c r="M57" i="372"/>
  <c r="H56" i="372"/>
  <c r="Z54" i="372"/>
  <c r="U53" i="372"/>
  <c r="P52" i="372"/>
  <c r="K51" i="372"/>
  <c r="F50" i="372"/>
  <c r="X48" i="372"/>
  <c r="S47" i="372"/>
  <c r="N46" i="372"/>
  <c r="R68" i="372"/>
  <c r="M67" i="372"/>
  <c r="H66" i="372"/>
  <c r="Z64" i="372"/>
  <c r="U63" i="372"/>
  <c r="P62" i="372"/>
  <c r="K61" i="372"/>
  <c r="F60" i="372"/>
  <c r="R12" i="372"/>
  <c r="C18" i="372"/>
  <c r="Y21" i="372"/>
  <c r="E17" i="372"/>
  <c r="Q38" i="372"/>
  <c r="L37" i="372"/>
  <c r="Y34" i="372"/>
  <c r="J31" i="372"/>
  <c r="L57" i="372"/>
  <c r="G56" i="372"/>
  <c r="Y54" i="372"/>
  <c r="T53" i="372"/>
  <c r="O52" i="372"/>
  <c r="J51" i="372"/>
  <c r="E50" i="372"/>
  <c r="W48" i="372"/>
  <c r="R47" i="372"/>
  <c r="M46" i="372"/>
  <c r="Q68" i="372"/>
  <c r="L67" i="372"/>
  <c r="T63" i="372"/>
  <c r="E60" i="372"/>
  <c r="Z8" i="372"/>
  <c r="G23" i="372"/>
  <c r="V39" i="372"/>
  <c r="Y64" i="372"/>
  <c r="C8" i="372"/>
  <c r="V13" i="372"/>
  <c r="Q12" i="372"/>
  <c r="L11" i="372"/>
  <c r="G10" i="372"/>
  <c r="Y8" i="372"/>
  <c r="T7" i="372"/>
  <c r="Z27" i="372"/>
  <c r="U26" i="372"/>
  <c r="P25" i="372"/>
  <c r="K24" i="372"/>
  <c r="F23" i="372"/>
  <c r="X21" i="372"/>
  <c r="S20" i="372"/>
  <c r="N19" i="372"/>
  <c r="I18" i="372"/>
  <c r="D17" i="372"/>
  <c r="M43" i="372"/>
  <c r="H42" i="372"/>
  <c r="Z40" i="372"/>
  <c r="U39" i="372"/>
  <c r="P38" i="372"/>
  <c r="K37" i="372"/>
  <c r="F36" i="372"/>
  <c r="X34" i="372"/>
  <c r="S33" i="372"/>
  <c r="N32" i="372"/>
  <c r="I31" i="372"/>
  <c r="D30" i="372"/>
  <c r="K57" i="372"/>
  <c r="F56" i="372"/>
  <c r="X54" i="372"/>
  <c r="S53" i="372"/>
  <c r="N52" i="372"/>
  <c r="I51" i="372"/>
  <c r="D50" i="372"/>
  <c r="V48" i="372"/>
  <c r="Q47" i="372"/>
  <c r="L46" i="372"/>
  <c r="P68" i="372"/>
  <c r="K67" i="372"/>
  <c r="F66" i="372"/>
  <c r="X64" i="372"/>
  <c r="S63" i="372"/>
  <c r="N62" i="372"/>
  <c r="I61" i="372"/>
  <c r="D60" i="372"/>
  <c r="C10" i="372"/>
  <c r="C9" i="372"/>
  <c r="H10" i="372"/>
  <c r="Q25" i="372"/>
  <c r="O19" i="372"/>
  <c r="I42" i="372"/>
  <c r="O32" i="372"/>
  <c r="J61" i="372"/>
  <c r="Z14" i="372"/>
  <c r="U13" i="372"/>
  <c r="P12" i="372"/>
  <c r="K11" i="372"/>
  <c r="F10" i="372"/>
  <c r="X8" i="372"/>
  <c r="S7" i="372"/>
  <c r="Y27" i="372"/>
  <c r="T26" i="372"/>
  <c r="O25" i="372"/>
  <c r="J24" i="372"/>
  <c r="E23" i="372"/>
  <c r="W21" i="372"/>
  <c r="R20" i="372"/>
  <c r="M19" i="372"/>
  <c r="H18" i="372"/>
  <c r="C30" i="372"/>
  <c r="L43" i="372"/>
  <c r="G42" i="372"/>
  <c r="Y40" i="372"/>
  <c r="T39" i="372"/>
  <c r="O38" i="372"/>
  <c r="J37" i="372"/>
  <c r="E36" i="372"/>
  <c r="W34" i="372"/>
  <c r="R33" i="372"/>
  <c r="M32" i="372"/>
  <c r="H31" i="372"/>
  <c r="C46" i="372"/>
  <c r="J57" i="372"/>
  <c r="E56" i="372"/>
  <c r="W54" i="372"/>
  <c r="R53" i="372"/>
  <c r="M52" i="372"/>
  <c r="H51" i="372"/>
  <c r="Z49" i="372"/>
  <c r="U48" i="372"/>
  <c r="P47" i="372"/>
  <c r="K46" i="372"/>
  <c r="O68" i="372"/>
  <c r="J67" i="372"/>
  <c r="E66" i="372"/>
  <c r="W64" i="372"/>
  <c r="R63" i="372"/>
  <c r="M62" i="372"/>
  <c r="H61" i="372"/>
  <c r="M11" i="372"/>
  <c r="V26" i="372"/>
  <c r="T20" i="372"/>
  <c r="N43" i="372"/>
  <c r="T33" i="372"/>
  <c r="O62" i="372"/>
  <c r="Y14" i="372"/>
  <c r="T13" i="372"/>
  <c r="O12" i="372"/>
  <c r="J11" i="372"/>
  <c r="E10" i="372"/>
  <c r="W8" i="372"/>
  <c r="R7" i="372"/>
  <c r="X27" i="372"/>
  <c r="S26" i="372"/>
  <c r="N25" i="372"/>
  <c r="I24" i="372"/>
  <c r="D23" i="372"/>
  <c r="V21" i="372"/>
  <c r="Q20" i="372"/>
  <c r="L19" i="372"/>
  <c r="G18" i="372"/>
  <c r="C43" i="372"/>
  <c r="K43" i="372"/>
  <c r="F42" i="372"/>
  <c r="X40" i="372"/>
  <c r="S39" i="372"/>
  <c r="N38" i="372"/>
  <c r="I37" i="372"/>
  <c r="D36" i="372"/>
  <c r="V34" i="372"/>
  <c r="Q33" i="372"/>
  <c r="L32" i="372"/>
  <c r="G31" i="372"/>
  <c r="C57" i="372"/>
  <c r="I57" i="372"/>
  <c r="D56" i="372"/>
  <c r="V54" i="372"/>
  <c r="Q53" i="372"/>
  <c r="L52" i="372"/>
  <c r="G51" i="372"/>
  <c r="Y49" i="372"/>
  <c r="T48" i="372"/>
  <c r="O47" i="372"/>
  <c r="J46" i="372"/>
  <c r="N68" i="372"/>
  <c r="I67" i="372"/>
  <c r="D66" i="372"/>
  <c r="V64" i="372"/>
  <c r="Q63" i="372"/>
  <c r="L62" i="372"/>
  <c r="G61" i="372"/>
  <c r="W13" i="372"/>
  <c r="U7" i="372"/>
  <c r="L24" i="372"/>
  <c r="J18" i="372"/>
  <c r="D41" i="372"/>
  <c r="G36" i="372"/>
  <c r="E30" i="372"/>
  <c r="G66" i="372"/>
  <c r="X14" i="372"/>
  <c r="S13" i="372"/>
  <c r="N12" i="372"/>
  <c r="I11" i="372"/>
  <c r="D10" i="372"/>
  <c r="V8" i="372"/>
  <c r="Q7" i="372"/>
  <c r="W27" i="372"/>
  <c r="R26" i="372"/>
  <c r="M25" i="372"/>
  <c r="H24" i="372"/>
  <c r="Z22" i="372"/>
  <c r="U21" i="372"/>
  <c r="P20" i="372"/>
  <c r="K19" i="372"/>
  <c r="F18" i="372"/>
  <c r="C42" i="372"/>
  <c r="J43" i="372"/>
  <c r="E42" i="372"/>
  <c r="W40" i="372"/>
  <c r="R39" i="372"/>
  <c r="M38" i="372"/>
  <c r="H37" i="372"/>
  <c r="Z35" i="372"/>
  <c r="U34" i="372"/>
  <c r="P33" i="372"/>
  <c r="K32" i="372"/>
  <c r="F31" i="372"/>
  <c r="C56" i="372"/>
  <c r="H57" i="372"/>
  <c r="Z55" i="372"/>
  <c r="U54" i="372"/>
  <c r="P53" i="372"/>
  <c r="K52" i="372"/>
  <c r="F51" i="372"/>
  <c r="X49" i="372"/>
  <c r="S48" i="372"/>
  <c r="N47" i="372"/>
  <c r="I46" i="372"/>
  <c r="M68" i="372"/>
  <c r="H67" i="372"/>
  <c r="Z65" i="372"/>
  <c r="U64" i="372"/>
  <c r="P63" i="372"/>
  <c r="K62" i="372"/>
  <c r="F61" i="372"/>
  <c r="W14" i="372"/>
  <c r="R13" i="372"/>
  <c r="M12" i="372"/>
  <c r="H11" i="372"/>
  <c r="Z9" i="372"/>
  <c r="U8" i="372"/>
  <c r="P7" i="372"/>
  <c r="V27" i="372"/>
  <c r="Q26" i="372"/>
  <c r="L25" i="372"/>
  <c r="G24" i="372"/>
  <c r="Y22" i="372"/>
  <c r="T21" i="372"/>
  <c r="O20" i="372"/>
  <c r="J19" i="372"/>
  <c r="E18" i="372"/>
  <c r="C41" i="372"/>
  <c r="I43" i="372"/>
  <c r="D42" i="372"/>
  <c r="V40" i="372"/>
  <c r="Q39" i="372"/>
  <c r="L38" i="372"/>
  <c r="G37" i="372"/>
  <c r="Y35" i="372"/>
  <c r="T34" i="372"/>
  <c r="O33" i="372"/>
  <c r="J32" i="372"/>
  <c r="E31" i="372"/>
  <c r="C55" i="372"/>
  <c r="G57" i="372"/>
  <c r="Y55" i="372"/>
  <c r="T54" i="372"/>
  <c r="O53" i="372"/>
  <c r="J52" i="372"/>
  <c r="E51" i="372"/>
  <c r="W49" i="372"/>
  <c r="R48" i="372"/>
  <c r="M47" i="372"/>
  <c r="H46" i="372"/>
  <c r="L68" i="372"/>
  <c r="G67" i="372"/>
  <c r="Y65" i="372"/>
  <c r="T64" i="372"/>
  <c r="O63" i="372"/>
  <c r="J62" i="372"/>
  <c r="E61" i="372"/>
  <c r="V14" i="372"/>
  <c r="Q13" i="372"/>
  <c r="L12" i="372"/>
  <c r="G11" i="372"/>
  <c r="Y9" i="372"/>
  <c r="T8" i="372"/>
  <c r="O7" i="372"/>
  <c r="U27" i="372"/>
  <c r="P26" i="372"/>
  <c r="K25" i="372"/>
  <c r="F24" i="372"/>
  <c r="X22" i="372"/>
  <c r="S21" i="372"/>
  <c r="N20" i="372"/>
  <c r="I19" i="372"/>
  <c r="D18" i="372"/>
  <c r="C40" i="372"/>
  <c r="H43" i="372"/>
  <c r="Z41" i="372"/>
  <c r="U40" i="372"/>
  <c r="P39" i="372"/>
  <c r="K38" i="372"/>
  <c r="F37" i="372"/>
  <c r="X35" i="372"/>
  <c r="S34" i="372"/>
  <c r="N33" i="372"/>
  <c r="I32" i="372"/>
  <c r="D31" i="372"/>
  <c r="C54" i="372"/>
  <c r="F57" i="372"/>
  <c r="X55" i="372"/>
  <c r="S54" i="372"/>
  <c r="N53" i="372"/>
  <c r="I52" i="372"/>
  <c r="D51" i="372"/>
  <c r="V49" i="372"/>
  <c r="Q48" i="372"/>
  <c r="L47" i="372"/>
  <c r="G46" i="372"/>
  <c r="K68" i="372"/>
  <c r="F67" i="372"/>
  <c r="X65" i="372"/>
  <c r="S64" i="372"/>
  <c r="N63" i="372"/>
  <c r="I62" i="372"/>
  <c r="D61" i="372"/>
  <c r="U14" i="372"/>
  <c r="P13" i="372"/>
  <c r="K12" i="372"/>
  <c r="F11" i="372"/>
  <c r="X9" i="372"/>
  <c r="S8" i="372"/>
  <c r="N7" i="372"/>
  <c r="T27" i="372"/>
  <c r="O26" i="372"/>
  <c r="J25" i="372"/>
  <c r="E24" i="372"/>
  <c r="W22" i="372"/>
  <c r="R21" i="372"/>
  <c r="M20" i="372"/>
  <c r="H19" i="372"/>
  <c r="Z17" i="372"/>
  <c r="C39" i="372"/>
  <c r="G43" i="372"/>
  <c r="Y41" i="372"/>
  <c r="T40" i="372"/>
  <c r="O39" i="372"/>
  <c r="J38" i="372"/>
  <c r="E37" i="372"/>
  <c r="W35" i="372"/>
  <c r="R34" i="372"/>
  <c r="M33" i="372"/>
  <c r="H32" i="372"/>
  <c r="Z30" i="372"/>
  <c r="C53" i="372"/>
  <c r="E57" i="372"/>
  <c r="W55" i="372"/>
  <c r="R54" i="372"/>
  <c r="M53" i="372"/>
  <c r="H52" i="372"/>
  <c r="Z50" i="372"/>
  <c r="U49" i="372"/>
  <c r="P48" i="372"/>
  <c r="K47" i="372"/>
  <c r="F46" i="372"/>
  <c r="J68" i="372"/>
  <c r="E67" i="372"/>
  <c r="W65" i="372"/>
  <c r="R64" i="372"/>
  <c r="M63" i="372"/>
  <c r="H62" i="372"/>
  <c r="Z60" i="372"/>
  <c r="T14" i="372"/>
  <c r="O13" i="372"/>
  <c r="J12" i="372"/>
  <c r="E11" i="372"/>
  <c r="W9" i="372"/>
  <c r="R8" i="372"/>
  <c r="M7" i="372"/>
  <c r="S27" i="372"/>
  <c r="N26" i="372"/>
  <c r="I25" i="372"/>
  <c r="D24" i="372"/>
  <c r="V22" i="372"/>
  <c r="Q21" i="372"/>
  <c r="L20" i="372"/>
  <c r="G19" i="372"/>
  <c r="Y17" i="372"/>
  <c r="C38" i="372"/>
  <c r="F43" i="372"/>
  <c r="X41" i="372"/>
  <c r="S40" i="372"/>
  <c r="N39" i="372"/>
  <c r="I38" i="372"/>
  <c r="D37" i="372"/>
  <c r="V35" i="372"/>
  <c r="Q34" i="372"/>
  <c r="L33" i="372"/>
  <c r="G32" i="372"/>
  <c r="Y30" i="372"/>
  <c r="C52" i="372"/>
  <c r="D57" i="372"/>
  <c r="V55" i="372"/>
  <c r="Q54" i="372"/>
  <c r="L53" i="372"/>
  <c r="G52" i="372"/>
  <c r="Y50" i="372"/>
  <c r="T49" i="372"/>
  <c r="O48" i="372"/>
  <c r="J47" i="372"/>
  <c r="E46" i="372"/>
  <c r="I68" i="372"/>
  <c r="D67" i="372"/>
  <c r="V65" i="372"/>
  <c r="Q64" i="372"/>
  <c r="L63" i="372"/>
  <c r="G62" i="372"/>
  <c r="Y60" i="372"/>
  <c r="S14" i="372"/>
  <c r="N13" i="372"/>
  <c r="I12" i="372"/>
  <c r="D11" i="372"/>
  <c r="V9" i="372"/>
  <c r="Q8" i="372"/>
  <c r="L7" i="372"/>
  <c r="R27" i="372"/>
  <c r="M26" i="372"/>
  <c r="H25" i="372"/>
  <c r="Z23" i="372"/>
  <c r="U22" i="372"/>
  <c r="P21" i="372"/>
  <c r="X17" i="372"/>
  <c r="M39" i="372"/>
  <c r="U35" i="372"/>
  <c r="P34" i="372"/>
  <c r="K33" i="372"/>
  <c r="F32" i="372"/>
  <c r="X30" i="372"/>
  <c r="C51" i="372"/>
  <c r="Z56" i="372"/>
  <c r="U55" i="372"/>
  <c r="P54" i="372"/>
  <c r="K53" i="372"/>
  <c r="F52" i="372"/>
  <c r="X50" i="372"/>
  <c r="S49" i="372"/>
  <c r="N48" i="372"/>
  <c r="I47" i="372"/>
  <c r="D46" i="372"/>
  <c r="H68" i="372"/>
  <c r="Z66" i="372"/>
  <c r="U65" i="372"/>
  <c r="P64" i="372"/>
  <c r="K63" i="372"/>
  <c r="F62" i="372"/>
  <c r="X60" i="372"/>
  <c r="K20" i="372"/>
  <c r="R14" i="372"/>
  <c r="M13" i="372"/>
  <c r="H12" i="372"/>
  <c r="Z10" i="372"/>
  <c r="U9" i="372"/>
  <c r="P8" i="372"/>
  <c r="K7" i="372"/>
  <c r="Q27" i="372"/>
  <c r="L26" i="372"/>
  <c r="G25" i="372"/>
  <c r="Y23" i="372"/>
  <c r="T22" i="372"/>
  <c r="O21" i="372"/>
  <c r="J20" i="372"/>
  <c r="E19" i="372"/>
  <c r="W17" i="372"/>
  <c r="C36" i="372"/>
  <c r="D43" i="372"/>
  <c r="V41" i="372"/>
  <c r="Q40" i="372"/>
  <c r="L39" i="372"/>
  <c r="G38" i="372"/>
  <c r="Y36" i="372"/>
  <c r="T35" i="372"/>
  <c r="O34" i="372"/>
  <c r="J33" i="372"/>
  <c r="E32" i="372"/>
  <c r="W30" i="372"/>
  <c r="C50" i="372"/>
  <c r="Y56" i="372"/>
  <c r="T55" i="372"/>
  <c r="O54" i="372"/>
  <c r="J53" i="372"/>
  <c r="E52" i="372"/>
  <c r="W50" i="372"/>
  <c r="R49" i="372"/>
  <c r="M48" i="372"/>
  <c r="H47" i="372"/>
  <c r="C60" i="372"/>
  <c r="G68" i="372"/>
  <c r="Y66" i="372"/>
  <c r="T65" i="372"/>
  <c r="O64" i="372"/>
  <c r="J63" i="372"/>
  <c r="E62" i="372"/>
  <c r="W60" i="372"/>
  <c r="R40" i="372"/>
  <c r="Q14" i="372"/>
  <c r="L13" i="372"/>
  <c r="G12" i="372"/>
  <c r="Y10" i="372"/>
  <c r="T9" i="372"/>
  <c r="O8" i="372"/>
  <c r="J7" i="372"/>
  <c r="P27" i="372"/>
  <c r="K26" i="372"/>
  <c r="F25" i="372"/>
  <c r="X23" i="372"/>
  <c r="S22" i="372"/>
  <c r="N21" i="372"/>
  <c r="I20" i="372"/>
  <c r="D19" i="372"/>
  <c r="V17" i="372"/>
  <c r="C35" i="372"/>
  <c r="Z42" i="372"/>
  <c r="U41" i="372"/>
  <c r="P40" i="372"/>
  <c r="K39" i="372"/>
  <c r="F38" i="372"/>
  <c r="X36" i="372"/>
  <c r="S35" i="372"/>
  <c r="N34" i="372"/>
  <c r="I33" i="372"/>
  <c r="D32" i="372"/>
  <c r="V30" i="372"/>
  <c r="C49" i="372"/>
  <c r="X56" i="372"/>
  <c r="S55" i="372"/>
  <c r="N54" i="372"/>
  <c r="I53" i="372"/>
  <c r="D52" i="372"/>
  <c r="V50" i="372"/>
  <c r="Q49" i="372"/>
  <c r="L48" i="372"/>
  <c r="G47" i="372"/>
  <c r="C68" i="372"/>
  <c r="F68" i="372"/>
  <c r="X66" i="372"/>
  <c r="S65" i="372"/>
  <c r="N64" i="372"/>
  <c r="I63" i="372"/>
  <c r="D62" i="372"/>
  <c r="V60" i="372"/>
  <c r="C37" i="372"/>
  <c r="P14" i="372"/>
  <c r="K13" i="372"/>
  <c r="F12" i="372"/>
  <c r="X10" i="372"/>
  <c r="S9" i="372"/>
  <c r="N8" i="372"/>
  <c r="I7" i="372"/>
  <c r="O27" i="372"/>
  <c r="J26" i="372"/>
  <c r="E25" i="372"/>
  <c r="W23" i="372"/>
  <c r="R22" i="372"/>
  <c r="M21" i="372"/>
  <c r="H20" i="372"/>
  <c r="Z18" i="372"/>
  <c r="U17" i="372"/>
  <c r="C34" i="372"/>
  <c r="Y42" i="372"/>
  <c r="T41" i="372"/>
  <c r="O40" i="372"/>
  <c r="J39" i="372"/>
  <c r="E38" i="372"/>
  <c r="W36" i="372"/>
  <c r="R35" i="372"/>
  <c r="M34" i="372"/>
  <c r="H33" i="372"/>
  <c r="Z31" i="372"/>
  <c r="U30" i="372"/>
  <c r="C48" i="372"/>
  <c r="W56" i="372"/>
  <c r="R55" i="372"/>
  <c r="M54" i="372"/>
  <c r="H53" i="372"/>
  <c r="Z51" i="372"/>
  <c r="U50" i="372"/>
  <c r="P49" i="372"/>
  <c r="K48" i="372"/>
  <c r="F47" i="372"/>
  <c r="C67" i="372"/>
  <c r="E68" i="372"/>
  <c r="W66" i="372"/>
  <c r="R65" i="372"/>
  <c r="M64" i="372"/>
  <c r="H63" i="372"/>
  <c r="Z61" i="372"/>
  <c r="U60" i="372"/>
  <c r="W41" i="372"/>
  <c r="O14" i="372"/>
  <c r="J13" i="372"/>
  <c r="E12" i="372"/>
  <c r="W10" i="372"/>
  <c r="R9" i="372"/>
  <c r="M8" i="372"/>
  <c r="H7" i="372"/>
  <c r="N27" i="372"/>
  <c r="I26" i="372"/>
  <c r="D25" i="372"/>
  <c r="V23" i="372"/>
  <c r="Q22" i="372"/>
  <c r="L21" i="372"/>
  <c r="G20" i="372"/>
  <c r="Y18" i="372"/>
  <c r="T17" i="372"/>
  <c r="C33" i="372"/>
  <c r="X42" i="372"/>
  <c r="S41" i="372"/>
  <c r="N40" i="372"/>
  <c r="I39" i="372"/>
  <c r="D38" i="372"/>
  <c r="V36" i="372"/>
  <c r="Q35" i="372"/>
  <c r="L34" i="372"/>
  <c r="G33" i="372"/>
  <c r="Y31" i="372"/>
  <c r="T30" i="372"/>
  <c r="C47" i="372"/>
  <c r="V56" i="372"/>
  <c r="Q55" i="372"/>
  <c r="L54" i="372"/>
  <c r="G53" i="372"/>
  <c r="Y51" i="372"/>
  <c r="T50" i="372"/>
  <c r="O49" i="372"/>
  <c r="J48" i="372"/>
  <c r="E47" i="372"/>
  <c r="C66" i="372"/>
  <c r="D68" i="372"/>
  <c r="V66" i="372"/>
  <c r="Q65" i="372"/>
  <c r="L64" i="372"/>
  <c r="G63" i="372"/>
  <c r="Y61" i="372"/>
  <c r="T60" i="372"/>
  <c r="F19" i="372"/>
  <c r="N14" i="372"/>
  <c r="I13" i="372"/>
  <c r="D12" i="372"/>
  <c r="V10" i="372"/>
  <c r="Q9" i="372"/>
  <c r="L8" i="372"/>
  <c r="G7" i="372"/>
  <c r="M27" i="372"/>
  <c r="H26" i="372"/>
  <c r="Z24" i="372"/>
  <c r="U23" i="372"/>
  <c r="P22" i="372"/>
  <c r="K21" i="372"/>
  <c r="F20" i="372"/>
  <c r="X18" i="372"/>
  <c r="S17" i="372"/>
  <c r="C32" i="372"/>
  <c r="W42" i="372"/>
  <c r="R41" i="372"/>
  <c r="M40" i="372"/>
  <c r="H39" i="372"/>
  <c r="Z37" i="372"/>
  <c r="U36" i="372"/>
  <c r="P35" i="372"/>
  <c r="K34" i="372"/>
  <c r="F33" i="372"/>
  <c r="X31" i="372"/>
  <c r="S30" i="372"/>
  <c r="Z57" i="372"/>
  <c r="U56" i="372"/>
  <c r="P55" i="372"/>
  <c r="K54" i="372"/>
  <c r="F53" i="372"/>
  <c r="X51" i="372"/>
  <c r="S50" i="372"/>
  <c r="N49" i="372"/>
  <c r="I48" i="372"/>
  <c r="D47" i="372"/>
  <c r="C65" i="372"/>
  <c r="Z67" i="372"/>
  <c r="U66" i="372"/>
  <c r="P65" i="372"/>
  <c r="K64" i="372"/>
  <c r="F63" i="372"/>
  <c r="X61" i="372"/>
  <c r="S60" i="372"/>
  <c r="Z36" i="372"/>
  <c r="M14" i="372"/>
  <c r="H13" i="372"/>
  <c r="Z11" i="372"/>
  <c r="U10" i="372"/>
  <c r="P9" i="372"/>
  <c r="K8" i="372"/>
  <c r="F7" i="372"/>
  <c r="L27" i="372"/>
  <c r="G26" i="372"/>
  <c r="Y24" i="372"/>
  <c r="T23" i="372"/>
  <c r="O22" i="372"/>
  <c r="J21" i="372"/>
  <c r="E20" i="372"/>
  <c r="W18" i="372"/>
  <c r="R17" i="372"/>
  <c r="C31" i="372"/>
  <c r="V42" i="372"/>
  <c r="Q41" i="372"/>
  <c r="L40" i="372"/>
  <c r="G39" i="372"/>
  <c r="Y37" i="372"/>
  <c r="T36" i="372"/>
  <c r="O35" i="372"/>
  <c r="J34" i="372"/>
  <c r="E33" i="372"/>
  <c r="W31" i="372"/>
  <c r="R30" i="372"/>
  <c r="Y57" i="372"/>
  <c r="T56" i="372"/>
  <c r="O55" i="372"/>
  <c r="J54" i="372"/>
  <c r="E53" i="372"/>
  <c r="W51" i="372"/>
  <c r="R50" i="372"/>
  <c r="M49" i="372"/>
  <c r="H48" i="372"/>
  <c r="Z46" i="372"/>
  <c r="C64" i="372"/>
  <c r="Y67" i="372"/>
  <c r="T66" i="372"/>
  <c r="O65" i="372"/>
  <c r="J64" i="372"/>
  <c r="E63" i="372"/>
  <c r="W61" i="372"/>
  <c r="R60" i="372"/>
  <c r="H38" i="372"/>
  <c r="L14" i="372"/>
  <c r="G13" i="372"/>
  <c r="Y11" i="372"/>
  <c r="T10" i="372"/>
  <c r="O9" i="372"/>
  <c r="J8" i="372"/>
  <c r="E7" i="372"/>
  <c r="K27" i="372"/>
  <c r="F26" i="372"/>
  <c r="X24" i="372"/>
  <c r="S23" i="372"/>
  <c r="N22" i="372"/>
  <c r="I21" i="372"/>
  <c r="D20" i="372"/>
  <c r="V18" i="372"/>
  <c r="Q17" i="372"/>
  <c r="Z43" i="372"/>
  <c r="U42" i="372"/>
  <c r="P41" i="372"/>
  <c r="K40" i="372"/>
  <c r="F39" i="372"/>
  <c r="X37" i="372"/>
  <c r="S36" i="372"/>
  <c r="N35" i="372"/>
  <c r="I34" i="372"/>
  <c r="D33" i="372"/>
  <c r="V31" i="372"/>
  <c r="Q30" i="372"/>
  <c r="X57" i="372"/>
  <c r="S56" i="372"/>
  <c r="N55" i="372"/>
  <c r="I54" i="372"/>
  <c r="D53" i="372"/>
  <c r="V51" i="372"/>
  <c r="Q50" i="372"/>
  <c r="L49" i="372"/>
  <c r="G48" i="372"/>
  <c r="Y46" i="372"/>
  <c r="C63" i="372"/>
  <c r="X67" i="372"/>
  <c r="S66" i="372"/>
  <c r="N65" i="372"/>
  <c r="I64" i="372"/>
  <c r="D63" i="372"/>
  <c r="V61" i="372"/>
  <c r="Q60" i="372"/>
  <c r="E43" i="372"/>
  <c r="K14" i="372"/>
  <c r="F13" i="372"/>
  <c r="X11" i="372"/>
  <c r="S10" i="372"/>
  <c r="N9" i="372"/>
  <c r="I8" i="372"/>
  <c r="D7" i="372"/>
  <c r="J27" i="372"/>
  <c r="E26" i="372"/>
  <c r="W24" i="372"/>
  <c r="R23" i="372"/>
  <c r="M22" i="372"/>
  <c r="H21" i="372"/>
  <c r="Z19" i="372"/>
  <c r="U18" i="372"/>
  <c r="P17" i="372"/>
  <c r="Y43" i="372"/>
  <c r="T42" i="372"/>
  <c r="O41" i="372"/>
  <c r="J40" i="372"/>
  <c r="E39" i="372"/>
  <c r="W37" i="372"/>
  <c r="R36" i="372"/>
  <c r="M35" i="372"/>
  <c r="H34" i="372"/>
  <c r="Z32" i="372"/>
  <c r="U31" i="372"/>
  <c r="P30" i="372"/>
  <c r="W57" i="372"/>
  <c r="R56" i="372"/>
  <c r="M55" i="372"/>
  <c r="H54" i="372"/>
  <c r="Z52" i="372"/>
  <c r="U51" i="372"/>
  <c r="P50" i="372"/>
  <c r="K49" i="372"/>
  <c r="F48" i="372"/>
  <c r="X46" i="372"/>
  <c r="C62" i="372"/>
  <c r="W67" i="372"/>
  <c r="R66" i="372"/>
  <c r="M65" i="372"/>
  <c r="H64" i="372"/>
  <c r="Z62" i="372"/>
  <c r="U61" i="372"/>
  <c r="AB30" i="372" l="1"/>
  <c r="AB31" i="372"/>
  <c r="AB32" i="372"/>
  <c r="AB34" i="372"/>
  <c r="AB35" i="372"/>
  <c r="AB36" i="372"/>
  <c r="AB37" i="372"/>
  <c r="AB38" i="372"/>
  <c r="AB39" i="372"/>
  <c r="AB40" i="372"/>
  <c r="AB41" i="372"/>
  <c r="AB33" i="372"/>
  <c r="AB42" i="372"/>
  <c r="AB43" i="372"/>
  <c r="AB46" i="372"/>
  <c r="AB47" i="372"/>
  <c r="AB49" i="372"/>
  <c r="AB50" i="372"/>
  <c r="AB51" i="372"/>
  <c r="AB52" i="372"/>
  <c r="AB53" i="372"/>
  <c r="AB54" i="372"/>
  <c r="AB55" i="372"/>
  <c r="AB48" i="372"/>
  <c r="AB56" i="372"/>
  <c r="AB57" i="372"/>
  <c r="AB60" i="372"/>
  <c r="AJ116" i="361" s="1"/>
  <c r="AB61" i="372"/>
  <c r="AJ117" i="361" s="1"/>
  <c r="AB63" i="372"/>
  <c r="AB64" i="372"/>
  <c r="AB65" i="372"/>
  <c r="AB62" i="372"/>
  <c r="AB66" i="372"/>
  <c r="AB67" i="372"/>
  <c r="AB68" i="372"/>
  <c r="AB7" i="372"/>
  <c r="AB8" i="372"/>
  <c r="AB10" i="372"/>
  <c r="AB11" i="372"/>
  <c r="AB12" i="372"/>
  <c r="AB9" i="372"/>
  <c r="AB13" i="372"/>
  <c r="AB14" i="372"/>
  <c r="AB17" i="372"/>
  <c r="AB18" i="372"/>
  <c r="AB20" i="372"/>
  <c r="AB21" i="372"/>
  <c r="AB22" i="372"/>
  <c r="AB23" i="372"/>
  <c r="AB24" i="372"/>
  <c r="AB25" i="372"/>
  <c r="AB19" i="372"/>
  <c r="AB26" i="372"/>
  <c r="AB27" i="372"/>
  <c r="AD46" i="372"/>
  <c r="AD47" i="372"/>
  <c r="AD49" i="372"/>
  <c r="AD50" i="372"/>
  <c r="AD51" i="372"/>
  <c r="AD52" i="372"/>
  <c r="AD53" i="372"/>
  <c r="AD54" i="372"/>
  <c r="AD55" i="372"/>
  <c r="AD48" i="372"/>
  <c r="AD56" i="372"/>
  <c r="AD57" i="372"/>
  <c r="AJ146" i="361" l="1"/>
  <c r="AJ148" i="374"/>
  <c r="AJ145" i="374"/>
  <c r="AJ115" i="374"/>
  <c r="AJ111" i="374"/>
  <c r="AJ146" i="374"/>
  <c r="AJ151" i="374"/>
  <c r="AE52" i="372"/>
  <c r="AE48" i="372"/>
  <c r="AE47" i="372"/>
  <c r="AE53" i="372"/>
  <c r="AJ241" i="361"/>
  <c r="AJ245" i="361"/>
  <c r="AJ240" i="361"/>
  <c r="AE50" i="372"/>
  <c r="AJ15" i="374"/>
  <c r="C187" i="374" s="1"/>
  <c r="AJ118" i="361"/>
  <c r="AJ47" i="361"/>
  <c r="AJ79" i="374"/>
  <c r="AJ5" i="374"/>
  <c r="AJ12" i="374"/>
  <c r="AJ145" i="361"/>
  <c r="AJ44" i="361"/>
  <c r="AJ37" i="361"/>
  <c r="AJ11" i="374"/>
  <c r="AJ4" i="374"/>
  <c r="AJ81" i="374"/>
  <c r="AJ147" i="361"/>
  <c r="AJ43" i="361"/>
  <c r="AJ36" i="361"/>
  <c r="AJ117" i="374"/>
  <c r="AJ247" i="361"/>
  <c r="AE46" i="372"/>
  <c r="AJ113" i="374"/>
  <c r="AJ243" i="361"/>
  <c r="AE49" i="372"/>
  <c r="AJ112" i="374"/>
  <c r="AJ242" i="361"/>
  <c r="AJ109" i="374"/>
  <c r="AJ239" i="361"/>
  <c r="AJ147" i="374"/>
  <c r="AJ206" i="361"/>
  <c r="AE51" i="372"/>
  <c r="AJ45" i="361"/>
  <c r="AJ38" i="361"/>
  <c r="AJ7" i="374"/>
  <c r="AJ152" i="374"/>
  <c r="AJ14" i="374"/>
  <c r="AJ82" i="374"/>
  <c r="AJ46" i="361"/>
  <c r="AJ39" i="361"/>
  <c r="AJ118" i="374"/>
  <c r="AJ13" i="374"/>
  <c r="AJ6" i="374"/>
  <c r="AE57" i="372"/>
  <c r="AJ148" i="361"/>
  <c r="AE56" i="372"/>
  <c r="AJ110" i="374"/>
  <c r="AE55" i="372"/>
  <c r="AE54" i="372"/>
  <c r="AJ80" i="374"/>
  <c r="AJ204" i="361"/>
  <c r="AJ205" i="361"/>
  <c r="AJ248" i="361"/>
  <c r="AJ207" i="361"/>
  <c r="AJ210" i="361"/>
  <c r="AJ211" i="361"/>
  <c r="AJ40" i="361" l="1"/>
  <c r="AJ114" i="374"/>
  <c r="AJ48" i="361"/>
  <c r="AJ244" i="361"/>
  <c r="AJ209" i="361"/>
  <c r="AJ246" i="361"/>
  <c r="C183" i="374"/>
  <c r="AJ16" i="374"/>
  <c r="C188" i="374" s="1"/>
  <c r="AJ8" i="374"/>
  <c r="AJ116" i="374"/>
  <c r="C185" i="374"/>
  <c r="C184" i="374"/>
  <c r="AJ150" i="374"/>
  <c r="C186" i="374"/>
  <c r="E53" i="370"/>
  <c r="D55" i="370"/>
  <c r="D53" i="370"/>
  <c r="E54" i="370"/>
  <c r="C53" i="370"/>
  <c r="G58" i="370"/>
  <c r="F59" i="370"/>
  <c r="I52" i="370"/>
  <c r="F54" i="370"/>
  <c r="N54" i="370"/>
  <c r="K53" i="370"/>
  <c r="H55" i="370"/>
  <c r="E59" i="370"/>
  <c r="M59" i="370"/>
  <c r="J58" i="370"/>
  <c r="G64" i="370"/>
  <c r="I67" i="370"/>
  <c r="F66" i="370"/>
  <c r="N66" i="370"/>
  <c r="K65" i="370"/>
  <c r="H69" i="370"/>
  <c r="E62" i="370"/>
  <c r="M62" i="370"/>
  <c r="J63" i="370"/>
  <c r="G68" i="370"/>
  <c r="D61" i="370"/>
  <c r="L61" i="370"/>
  <c r="I60" i="370"/>
  <c r="K70" i="370"/>
  <c r="C58" i="370"/>
  <c r="C63" i="370"/>
  <c r="J52" i="370"/>
  <c r="G54" i="370"/>
  <c r="L53" i="370"/>
  <c r="I55" i="370"/>
  <c r="N59" i="370"/>
  <c r="K58" i="370"/>
  <c r="H64" i="370"/>
  <c r="J67" i="370"/>
  <c r="G66" i="370"/>
  <c r="D65" i="370"/>
  <c r="L65" i="370"/>
  <c r="I69" i="370"/>
  <c r="F62" i="370"/>
  <c r="N62" i="370"/>
  <c r="K63" i="370"/>
  <c r="H68" i="370"/>
  <c r="E61" i="370"/>
  <c r="M61" i="370"/>
  <c r="J60" i="370"/>
  <c r="D70" i="370"/>
  <c r="L70" i="370"/>
  <c r="C64" i="370"/>
  <c r="C68" i="370"/>
  <c r="K52" i="370"/>
  <c r="H54" i="370"/>
  <c r="M53" i="370"/>
  <c r="J55" i="370"/>
  <c r="G59" i="370"/>
  <c r="D58" i="370"/>
  <c r="L58" i="370"/>
  <c r="I64" i="370"/>
  <c r="K67" i="370"/>
  <c r="H66" i="370"/>
  <c r="E65" i="370"/>
  <c r="M65" i="370"/>
  <c r="J69" i="370"/>
  <c r="G62" i="370"/>
  <c r="D63" i="370"/>
  <c r="L63" i="370"/>
  <c r="I68" i="370"/>
  <c r="F61" i="370"/>
  <c r="N61" i="370"/>
  <c r="K60" i="370"/>
  <c r="E70" i="370"/>
  <c r="M70" i="370"/>
  <c r="C61" i="370"/>
  <c r="D52" i="370"/>
  <c r="L52" i="370"/>
  <c r="I54" i="370"/>
  <c r="F53" i="370"/>
  <c r="N53" i="370"/>
  <c r="K55" i="370"/>
  <c r="H59" i="370"/>
  <c r="E58" i="370"/>
  <c r="M58" i="370"/>
  <c r="J64" i="370"/>
  <c r="D67" i="370"/>
  <c r="L67" i="370"/>
  <c r="I66" i="370"/>
  <c r="F65" i="370"/>
  <c r="N65" i="370"/>
  <c r="K69" i="370"/>
  <c r="H62" i="370"/>
  <c r="E63" i="370"/>
  <c r="M63" i="370"/>
  <c r="J68" i="370"/>
  <c r="G61" i="370"/>
  <c r="D60" i="370"/>
  <c r="L60" i="370"/>
  <c r="F70" i="370"/>
  <c r="N70" i="370"/>
  <c r="C67" i="370"/>
  <c r="C60" i="370"/>
  <c r="E52" i="370"/>
  <c r="M52" i="370"/>
  <c r="J54" i="370"/>
  <c r="G53" i="370"/>
  <c r="L55" i="370"/>
  <c r="I59" i="370"/>
  <c r="F58" i="370"/>
  <c r="N58" i="370"/>
  <c r="K64" i="370"/>
  <c r="E67" i="370"/>
  <c r="M67" i="370"/>
  <c r="J66" i="370"/>
  <c r="G65" i="370"/>
  <c r="D69" i="370"/>
  <c r="L69" i="370"/>
  <c r="I62" i="370"/>
  <c r="F63" i="370"/>
  <c r="N63" i="370"/>
  <c r="K68" i="370"/>
  <c r="H61" i="370"/>
  <c r="E60" i="370"/>
  <c r="M60" i="370"/>
  <c r="G70" i="370"/>
  <c r="C54" i="370"/>
  <c r="C66" i="370"/>
  <c r="F52" i="370"/>
  <c r="N52" i="370"/>
  <c r="K54" i="370"/>
  <c r="H53" i="370"/>
  <c r="E55" i="370"/>
  <c r="M55" i="370"/>
  <c r="J59" i="370"/>
  <c r="D64" i="370"/>
  <c r="L64" i="370"/>
  <c r="F67" i="370"/>
  <c r="N67" i="370"/>
  <c r="K66" i="370"/>
  <c r="H65" i="370"/>
  <c r="E69" i="370"/>
  <c r="M69" i="370"/>
  <c r="J62" i="370"/>
  <c r="G63" i="370"/>
  <c r="D68" i="370"/>
  <c r="L68" i="370"/>
  <c r="I61" i="370"/>
  <c r="F60" i="370"/>
  <c r="N60" i="370"/>
  <c r="H70" i="370"/>
  <c r="C65" i="370"/>
  <c r="C70" i="370"/>
  <c r="G52" i="370"/>
  <c r="D54" i="370"/>
  <c r="L54" i="370"/>
  <c r="I53" i="370"/>
  <c r="F55" i="370"/>
  <c r="N55" i="370"/>
  <c r="K59" i="370"/>
  <c r="H58" i="370"/>
  <c r="E64" i="370"/>
  <c r="M64" i="370"/>
  <c r="G67" i="370"/>
  <c r="D66" i="370"/>
  <c r="L66" i="370"/>
  <c r="I65" i="370"/>
  <c r="F69" i="370"/>
  <c r="N69" i="370"/>
  <c r="K62" i="370"/>
  <c r="H63" i="370"/>
  <c r="E68" i="370"/>
  <c r="M68" i="370"/>
  <c r="J61" i="370"/>
  <c r="G60" i="370"/>
  <c r="I70" i="370"/>
  <c r="C55" i="370"/>
  <c r="C69" i="370"/>
  <c r="C52" i="370"/>
  <c r="H52" i="370"/>
  <c r="M54" i="370"/>
  <c r="J53" i="370"/>
  <c r="G55" i="370"/>
  <c r="D59" i="370"/>
  <c r="L59" i="370"/>
  <c r="I58" i="370"/>
  <c r="F64" i="370"/>
  <c r="N64" i="370"/>
  <c r="H67" i="370"/>
  <c r="E66" i="370"/>
  <c r="M66" i="370"/>
  <c r="J65" i="370"/>
  <c r="G69" i="370"/>
  <c r="D62" i="370"/>
  <c r="L62" i="370"/>
  <c r="I63" i="370"/>
  <c r="F68" i="370"/>
  <c r="N68" i="370"/>
  <c r="K61" i="370"/>
  <c r="H60" i="370"/>
  <c r="J70" i="370"/>
  <c r="C59" i="370"/>
  <c r="C62" i="370"/>
  <c r="AJ149" i="374" l="1"/>
  <c r="P66" i="370"/>
  <c r="P54" i="370"/>
  <c r="AJ6" i="361" s="1"/>
  <c r="P52" i="370"/>
  <c r="AJ4" i="361" s="1"/>
  <c r="P67" i="370"/>
  <c r="P63" i="370"/>
  <c r="P61" i="370"/>
  <c r="P53" i="370"/>
  <c r="AJ5" i="361" s="1"/>
  <c r="P68" i="370"/>
  <c r="P55" i="370"/>
  <c r="AJ7" i="361" s="1"/>
  <c r="P60" i="370"/>
  <c r="P70" i="370"/>
  <c r="P62" i="370"/>
  <c r="P58" i="370"/>
  <c r="P64" i="370"/>
  <c r="P65" i="370"/>
  <c r="P59" i="370"/>
  <c r="P69" i="370"/>
  <c r="P75" i="370" l="1"/>
  <c r="P78" i="370"/>
  <c r="P76" i="370"/>
  <c r="P77" i="370"/>
  <c r="P74" i="370"/>
  <c r="P73" i="370"/>
  <c r="AX305" i="361"/>
  <c r="AW305" i="361"/>
  <c r="AV305" i="361"/>
  <c r="AU305" i="361"/>
  <c r="AT305" i="361"/>
  <c r="AS305" i="361"/>
  <c r="AR305" i="361"/>
  <c r="AQ305" i="361"/>
  <c r="AP305" i="361"/>
  <c r="AO305" i="361"/>
  <c r="AN305" i="361"/>
  <c r="AM305" i="361"/>
  <c r="AL305" i="361"/>
  <c r="AK305" i="361"/>
  <c r="AJ305" i="361"/>
  <c r="AI305" i="361"/>
  <c r="AH305" i="361"/>
  <c r="AG305" i="361"/>
  <c r="AF305" i="361"/>
  <c r="AE305" i="361"/>
  <c r="AD305" i="361"/>
  <c r="AC305" i="361"/>
  <c r="AB305" i="361"/>
  <c r="AA305" i="361"/>
  <c r="Z305" i="361"/>
  <c r="Y305" i="361"/>
  <c r="X305" i="361"/>
  <c r="W305" i="361"/>
  <c r="V305" i="361"/>
  <c r="U305" i="361"/>
  <c r="T305" i="361"/>
  <c r="S305" i="361"/>
  <c r="R305" i="361"/>
  <c r="Q305" i="361"/>
  <c r="P305" i="361"/>
  <c r="O305" i="361"/>
  <c r="N305" i="361"/>
  <c r="M305" i="361"/>
  <c r="L305" i="361"/>
  <c r="K305" i="361"/>
  <c r="J305" i="361"/>
  <c r="I305" i="361"/>
  <c r="H305" i="361"/>
  <c r="G305" i="361"/>
  <c r="F305" i="361"/>
  <c r="E305" i="361"/>
  <c r="D305" i="361"/>
  <c r="C305" i="361"/>
  <c r="AI81" i="361"/>
  <c r="AH81" i="361"/>
  <c r="AG81" i="361"/>
  <c r="AF81" i="361"/>
  <c r="AE81" i="361"/>
  <c r="AD81" i="361"/>
  <c r="AC81" i="361"/>
  <c r="AB81" i="361"/>
  <c r="AA81" i="361"/>
  <c r="Z81" i="361"/>
  <c r="Y81" i="361"/>
  <c r="X81" i="361"/>
  <c r="W81" i="361"/>
  <c r="V81" i="361"/>
  <c r="U81" i="361"/>
  <c r="T81" i="361"/>
  <c r="S81" i="361"/>
  <c r="R81" i="361"/>
  <c r="Q81" i="361"/>
  <c r="P81" i="361"/>
  <c r="O81" i="361"/>
  <c r="N81" i="361"/>
  <c r="M81" i="361"/>
  <c r="L81" i="361"/>
  <c r="K81" i="361"/>
  <c r="J81" i="361"/>
  <c r="I81" i="361"/>
  <c r="H81" i="361"/>
  <c r="G81" i="361"/>
  <c r="F81" i="361"/>
  <c r="E81" i="361"/>
  <c r="D81" i="361"/>
  <c r="AI79" i="361"/>
  <c r="AH79" i="361"/>
  <c r="AG79" i="361"/>
  <c r="AF79" i="361"/>
  <c r="AE79" i="361"/>
  <c r="AD79" i="361"/>
  <c r="AC79" i="361"/>
  <c r="AB79" i="361"/>
  <c r="AA79" i="361"/>
  <c r="Z79" i="361"/>
  <c r="Y79" i="361"/>
  <c r="X79" i="361"/>
  <c r="W79" i="361"/>
  <c r="V79" i="361"/>
  <c r="U79" i="361"/>
  <c r="T79" i="361"/>
  <c r="S79" i="361"/>
  <c r="R79" i="361"/>
  <c r="Q79" i="361"/>
  <c r="P79" i="361"/>
  <c r="O79" i="361"/>
  <c r="N79" i="361"/>
  <c r="M79" i="361"/>
  <c r="L79" i="361"/>
  <c r="K79" i="361"/>
  <c r="J79" i="361"/>
  <c r="I79" i="361"/>
  <c r="H79" i="361"/>
  <c r="G79" i="361"/>
  <c r="F79" i="361"/>
  <c r="E79" i="361"/>
  <c r="D79" i="361"/>
  <c r="AJ10" i="346"/>
  <c r="AJ5" i="346" s="1"/>
  <c r="AJ9" i="346"/>
  <c r="AJ4" i="346" s="1"/>
  <c r="J53" i="360"/>
  <c r="D52" i="360"/>
  <c r="F52" i="360"/>
  <c r="H52" i="360"/>
  <c r="J52" i="360"/>
  <c r="B52" i="360"/>
  <c r="H30" i="352"/>
  <c r="I30" i="352"/>
  <c r="G29" i="352"/>
  <c r="H29" i="352"/>
  <c r="I29" i="352"/>
  <c r="AJ84" i="361" l="1"/>
  <c r="AJ47" i="374"/>
  <c r="AJ85" i="361"/>
  <c r="AJ48" i="374"/>
  <c r="AJ88" i="361"/>
  <c r="AJ51" i="374"/>
  <c r="AJ87" i="361"/>
  <c r="AJ50" i="374"/>
  <c r="AJ89" i="361"/>
  <c r="AJ52" i="374"/>
  <c r="AJ86" i="361"/>
  <c r="AJ49" i="374"/>
  <c r="L67" i="346"/>
  <c r="T67" i="346"/>
  <c r="AB67" i="346"/>
  <c r="D67" i="346"/>
  <c r="N67" i="346"/>
  <c r="V67" i="346"/>
  <c r="AD67" i="346"/>
  <c r="K69" i="346"/>
  <c r="S69" i="346"/>
  <c r="AA69" i="346"/>
  <c r="AI69" i="346"/>
  <c r="E69" i="346"/>
  <c r="M69" i="346"/>
  <c r="U69" i="346"/>
  <c r="AC69" i="346"/>
  <c r="L69" i="346"/>
  <c r="T69" i="346"/>
  <c r="AB69" i="346"/>
  <c r="D69" i="346"/>
  <c r="Z69" i="346"/>
  <c r="J69" i="346"/>
  <c r="S67" i="346"/>
  <c r="Q69" i="346"/>
  <c r="Z67" i="346"/>
  <c r="J67" i="346"/>
  <c r="AF69" i="346"/>
  <c r="X69" i="346"/>
  <c r="P69" i="346"/>
  <c r="H69" i="346"/>
  <c r="AG67" i="346"/>
  <c r="Y67" i="346"/>
  <c r="Q67" i="346"/>
  <c r="I67" i="346"/>
  <c r="AI67" i="346"/>
  <c r="H67" i="346"/>
  <c r="AA67" i="346"/>
  <c r="AG69" i="346"/>
  <c r="Y69" i="346"/>
  <c r="AH67" i="346"/>
  <c r="R67" i="346"/>
  <c r="AE69" i="346"/>
  <c r="W69" i="346"/>
  <c r="O69" i="346"/>
  <c r="G69" i="346"/>
  <c r="AF67" i="346"/>
  <c r="X67" i="346"/>
  <c r="P67" i="346"/>
  <c r="AD69" i="346"/>
  <c r="V69" i="346"/>
  <c r="N69" i="346"/>
  <c r="F69" i="346"/>
  <c r="AE67" i="346"/>
  <c r="W67" i="346"/>
  <c r="O67" i="346"/>
  <c r="G67" i="346"/>
  <c r="AH69" i="346"/>
  <c r="R69" i="346"/>
  <c r="K67" i="346"/>
  <c r="I69" i="346"/>
  <c r="F67" i="346"/>
  <c r="AC67" i="346"/>
  <c r="U67" i="346"/>
  <c r="M67" i="346"/>
  <c r="E67" i="346"/>
  <c r="C69" i="346" l="1"/>
  <c r="C81" i="361"/>
  <c r="C67" i="346"/>
  <c r="C79" i="361"/>
  <c r="AG170" i="346"/>
  <c r="AH170" i="346"/>
  <c r="AI170" i="346"/>
  <c r="AF170" i="346"/>
  <c r="G43" i="347"/>
  <c r="C43" i="347"/>
  <c r="G37" i="347"/>
  <c r="G31" i="347"/>
  <c r="G25" i="347"/>
  <c r="C25" i="347"/>
  <c r="C31" i="347"/>
  <c r="C37" i="347"/>
  <c r="K36" i="347"/>
  <c r="L36" i="347"/>
  <c r="M36" i="347"/>
  <c r="N36" i="347"/>
  <c r="O36" i="347"/>
  <c r="P36" i="347"/>
  <c r="P42" i="347"/>
  <c r="K42" i="347"/>
  <c r="L42" i="347"/>
  <c r="M42" i="347"/>
  <c r="N42" i="347"/>
  <c r="O42" i="347"/>
  <c r="J42" i="347"/>
  <c r="J36" i="347"/>
  <c r="L30" i="347"/>
  <c r="K30" i="347"/>
  <c r="J30" i="347"/>
  <c r="K24" i="347"/>
  <c r="L24" i="347"/>
  <c r="J18" i="347"/>
  <c r="J24" i="347"/>
  <c r="W293" i="346"/>
  <c r="AW293" i="346"/>
  <c r="G26" i="352"/>
  <c r="D293" i="346" s="1"/>
  <c r="H26" i="352"/>
  <c r="E293" i="346" s="1"/>
  <c r="I26" i="352"/>
  <c r="F293" i="346" s="1"/>
  <c r="J26" i="352"/>
  <c r="G293" i="346" s="1"/>
  <c r="K26" i="352"/>
  <c r="H293" i="346" s="1"/>
  <c r="L26" i="352"/>
  <c r="I293" i="346" s="1"/>
  <c r="M26" i="352"/>
  <c r="J293" i="346" s="1"/>
  <c r="N26" i="352"/>
  <c r="K293" i="346" s="1"/>
  <c r="O26" i="352"/>
  <c r="L293" i="346" s="1"/>
  <c r="P26" i="352"/>
  <c r="M293" i="346" s="1"/>
  <c r="Q26" i="352"/>
  <c r="N293" i="346" s="1"/>
  <c r="R26" i="352"/>
  <c r="O293" i="346" s="1"/>
  <c r="S26" i="352"/>
  <c r="P293" i="346" s="1"/>
  <c r="T26" i="352"/>
  <c r="Q293" i="346" s="1"/>
  <c r="U26" i="352"/>
  <c r="R293" i="346" s="1"/>
  <c r="V26" i="352"/>
  <c r="S293" i="346" s="1"/>
  <c r="W26" i="352"/>
  <c r="T293" i="346" s="1"/>
  <c r="X26" i="352"/>
  <c r="U293" i="346" s="1"/>
  <c r="Y26" i="352"/>
  <c r="V293" i="346" s="1"/>
  <c r="Z26" i="352"/>
  <c r="AA26" i="352"/>
  <c r="X293" i="346" s="1"/>
  <c r="AB26" i="352"/>
  <c r="Y293" i="346" s="1"/>
  <c r="AC26" i="352"/>
  <c r="Z293" i="346" s="1"/>
  <c r="AD26" i="352"/>
  <c r="AA293" i="346" s="1"/>
  <c r="AE26" i="352"/>
  <c r="AB293" i="346" s="1"/>
  <c r="AF26" i="352"/>
  <c r="AC293" i="346" s="1"/>
  <c r="AG26" i="352"/>
  <c r="AD293" i="346" s="1"/>
  <c r="AH26" i="352"/>
  <c r="AE293" i="346" s="1"/>
  <c r="AI26" i="352"/>
  <c r="AF293" i="346" s="1"/>
  <c r="AJ26" i="352"/>
  <c r="AG293" i="346" s="1"/>
  <c r="AK26" i="352"/>
  <c r="AH293" i="346" s="1"/>
  <c r="AL26" i="352"/>
  <c r="AI293" i="346" s="1"/>
  <c r="AM26" i="352"/>
  <c r="AJ293" i="346" s="1"/>
  <c r="AN26" i="352"/>
  <c r="AK293" i="346" s="1"/>
  <c r="AO26" i="352"/>
  <c r="AL293" i="346" s="1"/>
  <c r="AP26" i="352"/>
  <c r="AM293" i="346" s="1"/>
  <c r="AQ26" i="352"/>
  <c r="AN293" i="346" s="1"/>
  <c r="AR26" i="352"/>
  <c r="AO293" i="346" s="1"/>
  <c r="AS26" i="352"/>
  <c r="AP293" i="346" s="1"/>
  <c r="AT26" i="352"/>
  <c r="AQ293" i="346" s="1"/>
  <c r="AU26" i="352"/>
  <c r="AR293" i="346" s="1"/>
  <c r="AV26" i="352"/>
  <c r="AS293" i="346" s="1"/>
  <c r="AW26" i="352"/>
  <c r="AT293" i="346" s="1"/>
  <c r="AX26" i="352"/>
  <c r="AU293" i="346" s="1"/>
  <c r="AY26" i="352"/>
  <c r="AV293" i="346" s="1"/>
  <c r="AZ26" i="352"/>
  <c r="BA26" i="352"/>
  <c r="AX293" i="346" s="1"/>
  <c r="F26" i="352"/>
  <c r="C293" i="346" s="1"/>
  <c r="AG171" i="346" l="1"/>
  <c r="AH171" i="346"/>
  <c r="AI171" i="346"/>
  <c r="I21" i="352"/>
  <c r="H21" i="352"/>
  <c r="G21" i="352"/>
  <c r="F21" i="352"/>
  <c r="L21" i="352" l="1"/>
  <c r="K21" i="352"/>
  <c r="NT17" i="351"/>
  <c r="H12" i="297"/>
  <c r="P12" i="297"/>
  <c r="X12" i="297"/>
  <c r="AF12" i="297"/>
  <c r="AN12" i="297"/>
  <c r="AV12" i="297"/>
  <c r="BD12" i="297"/>
  <c r="BL12" i="297"/>
  <c r="BT12" i="297"/>
  <c r="CB12" i="297"/>
  <c r="CJ12" i="297"/>
  <c r="CR12" i="297"/>
  <c r="CZ12" i="297"/>
  <c r="DH12" i="297"/>
  <c r="DP12" i="297"/>
  <c r="DX12" i="297"/>
  <c r="EF12" i="297"/>
  <c r="EN12" i="297"/>
  <c r="EV12" i="297"/>
  <c r="FD12" i="297"/>
  <c r="FL12" i="297"/>
  <c r="FT12" i="297"/>
  <c r="GB12" i="297"/>
  <c r="GJ12" i="297"/>
  <c r="GR12" i="297"/>
  <c r="GZ12" i="297"/>
  <c r="HH12" i="297"/>
  <c r="HP12" i="297"/>
  <c r="HX12" i="297"/>
  <c r="IF12" i="297"/>
  <c r="IN12" i="297"/>
  <c r="IV12" i="297"/>
  <c r="JD12" i="297"/>
  <c r="JL12" i="297"/>
  <c r="JT12" i="297"/>
  <c r="KB12" i="297"/>
  <c r="KJ12" i="297"/>
  <c r="KR12" i="297"/>
  <c r="KZ12" i="297"/>
  <c r="LH12" i="297"/>
  <c r="LP12" i="297"/>
  <c r="LX12" i="297"/>
  <c r="MF12" i="297"/>
  <c r="MN12" i="297"/>
  <c r="MV12" i="297"/>
  <c r="ND12" i="297"/>
  <c r="NL12" i="297"/>
  <c r="NT12" i="297"/>
  <c r="OB12" i="297"/>
  <c r="OJ12" i="297"/>
  <c r="M13" i="297"/>
  <c r="U13" i="297"/>
  <c r="AC13" i="297"/>
  <c r="AK13" i="297"/>
  <c r="AS13" i="297"/>
  <c r="BA13" i="297"/>
  <c r="BI13" i="297"/>
  <c r="BQ13" i="297"/>
  <c r="BY13" i="297"/>
  <c r="CG13" i="297"/>
  <c r="CO13" i="297"/>
  <c r="CW13" i="297"/>
  <c r="DE13" i="297"/>
  <c r="DM13" i="297"/>
  <c r="DU13" i="297"/>
  <c r="I12" i="297"/>
  <c r="Q12" i="297"/>
  <c r="Y12" i="297"/>
  <c r="AG12" i="297"/>
  <c r="AO12" i="297"/>
  <c r="AW12" i="297"/>
  <c r="BE12" i="297"/>
  <c r="BM12" i="297"/>
  <c r="BU12" i="297"/>
  <c r="CC12" i="297"/>
  <c r="CK12" i="297"/>
  <c r="CS12" i="297"/>
  <c r="DA12" i="297"/>
  <c r="DI12" i="297"/>
  <c r="DQ12" i="297"/>
  <c r="DY12" i="297"/>
  <c r="EG12" i="297"/>
  <c r="EO12" i="297"/>
  <c r="EW12" i="297"/>
  <c r="FE12" i="297"/>
  <c r="FM12" i="297"/>
  <c r="FU12" i="297"/>
  <c r="GC12" i="297"/>
  <c r="GK12" i="297"/>
  <c r="GS12" i="297"/>
  <c r="HA12" i="297"/>
  <c r="HI12" i="297"/>
  <c r="HQ12" i="297"/>
  <c r="HY12" i="297"/>
  <c r="IG12" i="297"/>
  <c r="IO12" i="297"/>
  <c r="IW12" i="297"/>
  <c r="JE12" i="297"/>
  <c r="JM12" i="297"/>
  <c r="JU12" i="297"/>
  <c r="KC12" i="297"/>
  <c r="KK12" i="297"/>
  <c r="KS12" i="297"/>
  <c r="LA12" i="297"/>
  <c r="J12" i="297"/>
  <c r="R12" i="297"/>
  <c r="Z12" i="297"/>
  <c r="AH12" i="297"/>
  <c r="AP12" i="297"/>
  <c r="AX12" i="297"/>
  <c r="BF12" i="297"/>
  <c r="BN12" i="297"/>
  <c r="BV12" i="297"/>
  <c r="CD12" i="297"/>
  <c r="CL12" i="297"/>
  <c r="CT12" i="297"/>
  <c r="DB12" i="297"/>
  <c r="DJ12" i="297"/>
  <c r="DR12" i="297"/>
  <c r="DZ12" i="297"/>
  <c r="EH12" i="297"/>
  <c r="EP12" i="297"/>
  <c r="EX12" i="297"/>
  <c r="FF12" i="297"/>
  <c r="FN12" i="297"/>
  <c r="FV12" i="297"/>
  <c r="GD12" i="297"/>
  <c r="GL12" i="297"/>
  <c r="GT12" i="297"/>
  <c r="HB12" i="297"/>
  <c r="HJ12" i="297"/>
  <c r="HR12" i="297"/>
  <c r="HZ12" i="297"/>
  <c r="IH12" i="297"/>
  <c r="IP12" i="297"/>
  <c r="IX12" i="297"/>
  <c r="JF12" i="297"/>
  <c r="JN12" i="297"/>
  <c r="JV12" i="297"/>
  <c r="KD12" i="297"/>
  <c r="KL12" i="297"/>
  <c r="KT12" i="297"/>
  <c r="LB12" i="297"/>
  <c r="LJ12" i="297"/>
  <c r="K12" i="297"/>
  <c r="S12" i="297"/>
  <c r="AA12" i="297"/>
  <c r="AI12" i="297"/>
  <c r="AQ12" i="297"/>
  <c r="AY12" i="297"/>
  <c r="BG12" i="297"/>
  <c r="BO12" i="297"/>
  <c r="BW12" i="297"/>
  <c r="CE12" i="297"/>
  <c r="CM12" i="297"/>
  <c r="CU12" i="297"/>
  <c r="DC12" i="297"/>
  <c r="DK12" i="297"/>
  <c r="DS12" i="297"/>
  <c r="EA12" i="297"/>
  <c r="EI12" i="297"/>
  <c r="EQ12" i="297"/>
  <c r="EY12" i="297"/>
  <c r="FG12" i="297"/>
  <c r="FO12" i="297"/>
  <c r="FW12" i="297"/>
  <c r="GE12" i="297"/>
  <c r="GM12" i="297"/>
  <c r="GU12" i="297"/>
  <c r="HC12" i="297"/>
  <c r="HK12" i="297"/>
  <c r="HS12" i="297"/>
  <c r="IA12" i="297"/>
  <c r="II12" i="297"/>
  <c r="IQ12" i="297"/>
  <c r="IY12" i="297"/>
  <c r="JG12" i="297"/>
  <c r="JO12" i="297"/>
  <c r="JW12" i="297"/>
  <c r="KE12" i="297"/>
  <c r="KM12" i="297"/>
  <c r="KU12" i="297"/>
  <c r="LC12" i="297"/>
  <c r="LK12" i="297"/>
  <c r="LS12" i="297"/>
  <c r="MA12" i="297"/>
  <c r="MI12" i="297"/>
  <c r="MQ12" i="297"/>
  <c r="MY12" i="297"/>
  <c r="NG12" i="297"/>
  <c r="NO12" i="297"/>
  <c r="NW12" i="297"/>
  <c r="OE12" i="297"/>
  <c r="H13" i="297"/>
  <c r="P13" i="297"/>
  <c r="X13" i="297"/>
  <c r="AF13" i="297"/>
  <c r="AN13" i="297"/>
  <c r="AV13" i="297"/>
  <c r="BD13" i="297"/>
  <c r="BL13" i="297"/>
  <c r="BT13" i="297"/>
  <c r="CB13" i="297"/>
  <c r="CJ13" i="297"/>
  <c r="CR13" i="297"/>
  <c r="CZ13" i="297"/>
  <c r="DH13" i="297"/>
  <c r="DP13" i="297"/>
  <c r="DX13" i="297"/>
  <c r="EF13" i="297"/>
  <c r="EN13" i="297"/>
  <c r="EV13" i="297"/>
  <c r="FD13" i="297"/>
  <c r="FL13" i="297"/>
  <c r="FT13" i="297"/>
  <c r="GB13" i="297"/>
  <c r="GJ13" i="297"/>
  <c r="GR13" i="297"/>
  <c r="GZ13" i="297"/>
  <c r="HH13" i="297"/>
  <c r="HP13" i="297"/>
  <c r="HX13" i="297"/>
  <c r="IF13" i="297"/>
  <c r="IN13" i="297"/>
  <c r="IV13" i="297"/>
  <c r="JD13" i="297"/>
  <c r="JL13" i="297"/>
  <c r="JT13" i="297"/>
  <c r="KB13" i="297"/>
  <c r="L12" i="297"/>
  <c r="T12" i="297"/>
  <c r="AB12" i="297"/>
  <c r="AJ12" i="297"/>
  <c r="AR12" i="297"/>
  <c r="AZ12" i="297"/>
  <c r="BH12" i="297"/>
  <c r="BP12" i="297"/>
  <c r="BX12" i="297"/>
  <c r="CF12" i="297"/>
  <c r="CN12" i="297"/>
  <c r="CV12" i="297"/>
  <c r="DD12" i="297"/>
  <c r="DL12" i="297"/>
  <c r="DT12" i="297"/>
  <c r="EB12" i="297"/>
  <c r="EJ12" i="297"/>
  <c r="ER12" i="297"/>
  <c r="EZ12" i="297"/>
  <c r="FH12" i="297"/>
  <c r="FP12" i="297"/>
  <c r="FX12" i="297"/>
  <c r="GF12" i="297"/>
  <c r="GN12" i="297"/>
  <c r="GV12" i="297"/>
  <c r="HD12" i="297"/>
  <c r="HL12" i="297"/>
  <c r="HT12" i="297"/>
  <c r="IB12" i="297"/>
  <c r="IJ12" i="297"/>
  <c r="IR12" i="297"/>
  <c r="IZ12" i="297"/>
  <c r="JH12" i="297"/>
  <c r="JP12" i="297"/>
  <c r="JX12" i="297"/>
  <c r="KF12" i="297"/>
  <c r="KN12" i="297"/>
  <c r="KV12" i="297"/>
  <c r="LD12" i="297"/>
  <c r="LL12" i="297"/>
  <c r="LT12" i="297"/>
  <c r="MB12" i="297"/>
  <c r="MJ12" i="297"/>
  <c r="MR12" i="297"/>
  <c r="MZ12" i="297"/>
  <c r="NH12" i="297"/>
  <c r="NP12" i="297"/>
  <c r="NX12" i="297"/>
  <c r="OF12" i="297"/>
  <c r="I13" i="297"/>
  <c r="Q13" i="297"/>
  <c r="Y13" i="297"/>
  <c r="AG13" i="297"/>
  <c r="AO13" i="297"/>
  <c r="AW13" i="297"/>
  <c r="BE13" i="297"/>
  <c r="BM13" i="297"/>
  <c r="BU13" i="297"/>
  <c r="CC13" i="297"/>
  <c r="M12" i="297"/>
  <c r="U12" i="297"/>
  <c r="AC12" i="297"/>
  <c r="AK12" i="297"/>
  <c r="AS12" i="297"/>
  <c r="BA12" i="297"/>
  <c r="BI12" i="297"/>
  <c r="BQ12" i="297"/>
  <c r="BY12" i="297"/>
  <c r="CG12" i="297"/>
  <c r="CO12" i="297"/>
  <c r="CW12" i="297"/>
  <c r="DE12" i="297"/>
  <c r="DM12" i="297"/>
  <c r="DU12" i="297"/>
  <c r="EC12" i="297"/>
  <c r="EK12" i="297"/>
  <c r="ES12" i="297"/>
  <c r="FA12" i="297"/>
  <c r="FI12" i="297"/>
  <c r="FQ12" i="297"/>
  <c r="FY12" i="297"/>
  <c r="GG12" i="297"/>
  <c r="GO12" i="297"/>
  <c r="GW12" i="297"/>
  <c r="HE12" i="297"/>
  <c r="HM12" i="297"/>
  <c r="HU12" i="297"/>
  <c r="IC12" i="297"/>
  <c r="IK12" i="297"/>
  <c r="IS12" i="297"/>
  <c r="JA12" i="297"/>
  <c r="JI12" i="297"/>
  <c r="JQ12" i="297"/>
  <c r="JY12" i="297"/>
  <c r="KG12" i="297"/>
  <c r="KO12" i="297"/>
  <c r="KW12" i="297"/>
  <c r="LE12" i="297"/>
  <c r="N12" i="297"/>
  <c r="V12" i="297"/>
  <c r="AD12" i="297"/>
  <c r="AL12" i="297"/>
  <c r="AT12" i="297"/>
  <c r="BB12" i="297"/>
  <c r="BJ12" i="297"/>
  <c r="BR12" i="297"/>
  <c r="BZ12" i="297"/>
  <c r="CH12" i="297"/>
  <c r="CP12" i="297"/>
  <c r="CX12" i="297"/>
  <c r="DF12" i="297"/>
  <c r="DN12" i="297"/>
  <c r="DV12" i="297"/>
  <c r="ED12" i="297"/>
  <c r="EL12" i="297"/>
  <c r="ET12" i="297"/>
  <c r="FB12" i="297"/>
  <c r="FJ12" i="297"/>
  <c r="FR12" i="297"/>
  <c r="FZ12" i="297"/>
  <c r="GH12" i="297"/>
  <c r="GP12" i="297"/>
  <c r="GX12" i="297"/>
  <c r="HF12" i="297"/>
  <c r="HN12" i="297"/>
  <c r="HV12" i="297"/>
  <c r="ID12" i="297"/>
  <c r="IL12" i="297"/>
  <c r="IT12" i="297"/>
  <c r="JB12" i="297"/>
  <c r="JJ12" i="297"/>
  <c r="JR12" i="297"/>
  <c r="JZ12" i="297"/>
  <c r="KH12" i="297"/>
  <c r="KP12" i="297"/>
  <c r="KX12" i="297"/>
  <c r="LF12" i="297"/>
  <c r="O12" i="297"/>
  <c r="W12" i="297"/>
  <c r="AE12" i="297"/>
  <c r="AM12" i="297"/>
  <c r="AU12" i="297"/>
  <c r="BC12" i="297"/>
  <c r="BK12" i="297"/>
  <c r="BS12" i="297"/>
  <c r="CA12" i="297"/>
  <c r="CI12" i="297"/>
  <c r="CQ12" i="297"/>
  <c r="CY12" i="297"/>
  <c r="DG12" i="297"/>
  <c r="DO12" i="297"/>
  <c r="DW12" i="297"/>
  <c r="EE12" i="297"/>
  <c r="EM12" i="297"/>
  <c r="EU12" i="297"/>
  <c r="FC12" i="297"/>
  <c r="FK12" i="297"/>
  <c r="FS12" i="297"/>
  <c r="GA12" i="297"/>
  <c r="GI12" i="297"/>
  <c r="GQ12" i="297"/>
  <c r="GY12" i="297"/>
  <c r="HG12" i="297"/>
  <c r="HO12" i="297"/>
  <c r="HW12" i="297"/>
  <c r="IE12" i="297"/>
  <c r="IM12" i="297"/>
  <c r="IU12" i="297"/>
  <c r="JC12" i="297"/>
  <c r="JK12" i="297"/>
  <c r="JS12" i="297"/>
  <c r="KA12" i="297"/>
  <c r="KI12" i="297"/>
  <c r="KQ12" i="297"/>
  <c r="KY12" i="297"/>
  <c r="LG12" i="297"/>
  <c r="LO12" i="297"/>
  <c r="LW12" i="297"/>
  <c r="ME12" i="297"/>
  <c r="MM12" i="297"/>
  <c r="MU12" i="297"/>
  <c r="NC12" i="297"/>
  <c r="NK12" i="297"/>
  <c r="NS12" i="297"/>
  <c r="OA12" i="297"/>
  <c r="OI12" i="297"/>
  <c r="L13" i="297"/>
  <c r="T13" i="297"/>
  <c r="AB13" i="297"/>
  <c r="AJ13" i="297"/>
  <c r="AR13" i="297"/>
  <c r="AZ13" i="297"/>
  <c r="BH13" i="297"/>
  <c r="BP13" i="297"/>
  <c r="BX13" i="297"/>
  <c r="CF13" i="297"/>
  <c r="CN13" i="297"/>
  <c r="CV13" i="297"/>
  <c r="DD13" i="297"/>
  <c r="DL13" i="297"/>
  <c r="DT13" i="297"/>
  <c r="EB13" i="297"/>
  <c r="EJ13" i="297"/>
  <c r="ER13" i="297"/>
  <c r="EZ13" i="297"/>
  <c r="FH13" i="297"/>
  <c r="FP13" i="297"/>
  <c r="FX13" i="297"/>
  <c r="GF13" i="297"/>
  <c r="GN13" i="297"/>
  <c r="GV13" i="297"/>
  <c r="HD13" i="297"/>
  <c r="HL13" i="297"/>
  <c r="HT13" i="297"/>
  <c r="IB13" i="297"/>
  <c r="IJ13" i="297"/>
  <c r="IR13" i="297"/>
  <c r="IZ13" i="297"/>
  <c r="JH13" i="297"/>
  <c r="JP13" i="297"/>
  <c r="JX13" i="297"/>
  <c r="KF13" i="297"/>
  <c r="LI12" i="297"/>
  <c r="LZ12" i="297"/>
  <c r="MP12" i="297"/>
  <c r="NF12" i="297"/>
  <c r="NV12" i="297"/>
  <c r="OL12" i="297"/>
  <c r="W13" i="297"/>
  <c r="AM13" i="297"/>
  <c r="BC13" i="297"/>
  <c r="BS13" i="297"/>
  <c r="CI13" i="297"/>
  <c r="CU13" i="297"/>
  <c r="DI13" i="297"/>
  <c r="DV13" i="297"/>
  <c r="EG13" i="297"/>
  <c r="EQ13" i="297"/>
  <c r="FB13" i="297"/>
  <c r="FM13" i="297"/>
  <c r="FW13" i="297"/>
  <c r="GH13" i="297"/>
  <c r="GS13" i="297"/>
  <c r="HC13" i="297"/>
  <c r="HN13" i="297"/>
  <c r="HY13" i="297"/>
  <c r="II13" i="297"/>
  <c r="IT13" i="297"/>
  <c r="JE13" i="297"/>
  <c r="JO13" i="297"/>
  <c r="JZ13" i="297"/>
  <c r="KJ13" i="297"/>
  <c r="KR13" i="297"/>
  <c r="KZ13" i="297"/>
  <c r="LH13" i="297"/>
  <c r="LP13" i="297"/>
  <c r="LX13" i="297"/>
  <c r="MF13" i="297"/>
  <c r="MN13" i="297"/>
  <c r="MV13" i="297"/>
  <c r="ND13" i="297"/>
  <c r="NL13" i="297"/>
  <c r="NT13" i="297"/>
  <c r="OB13" i="297"/>
  <c r="OJ13" i="297"/>
  <c r="NA12" i="297"/>
  <c r="CD13" i="297"/>
  <c r="EM13" i="297"/>
  <c r="GO13" i="297"/>
  <c r="IP13" i="297"/>
  <c r="KG13" i="297"/>
  <c r="LU13" i="297"/>
  <c r="NI13" i="297"/>
  <c r="ML12" i="297"/>
  <c r="AY13" i="297"/>
  <c r="DR13" i="297"/>
  <c r="GE13" i="297"/>
  <c r="IQ13" i="297"/>
  <c r="KP13" i="297"/>
  <c r="LV13" i="297"/>
  <c r="NB13" i="297"/>
  <c r="MO12" i="297"/>
  <c r="V13" i="297"/>
  <c r="CT13" i="297"/>
  <c r="FA13" i="297"/>
  <c r="HB13" i="297"/>
  <c r="JC13" i="297"/>
  <c r="KY13" i="297"/>
  <c r="MM13" i="297"/>
  <c r="NS13" i="297"/>
  <c r="LM12" i="297"/>
  <c r="MC12" i="297"/>
  <c r="MS12" i="297"/>
  <c r="NI12" i="297"/>
  <c r="NY12" i="297"/>
  <c r="J13" i="297"/>
  <c r="Z13" i="297"/>
  <c r="AP13" i="297"/>
  <c r="BF13" i="297"/>
  <c r="BV13" i="297"/>
  <c r="CK13" i="297"/>
  <c r="CX13" i="297"/>
  <c r="DJ13" i="297"/>
  <c r="DW13" i="297"/>
  <c r="EH13" i="297"/>
  <c r="ES13" i="297"/>
  <c r="FC13" i="297"/>
  <c r="FN13" i="297"/>
  <c r="FY13" i="297"/>
  <c r="GI13" i="297"/>
  <c r="GT13" i="297"/>
  <c r="HE13" i="297"/>
  <c r="HO13" i="297"/>
  <c r="HZ13" i="297"/>
  <c r="IK13" i="297"/>
  <c r="IU13" i="297"/>
  <c r="JF13" i="297"/>
  <c r="JQ13" i="297"/>
  <c r="KA13" i="297"/>
  <c r="KK13" i="297"/>
  <c r="KS13" i="297"/>
  <c r="LA13" i="297"/>
  <c r="LI13" i="297"/>
  <c r="LQ13" i="297"/>
  <c r="LY13" i="297"/>
  <c r="MG13" i="297"/>
  <c r="MO13" i="297"/>
  <c r="MW13" i="297"/>
  <c r="NE13" i="297"/>
  <c r="NM13" i="297"/>
  <c r="NU13" i="297"/>
  <c r="OC13" i="297"/>
  <c r="OK13" i="297"/>
  <c r="MK12" i="297"/>
  <c r="AX13" i="297"/>
  <c r="DQ13" i="297"/>
  <c r="GD13" i="297"/>
  <c r="IE13" i="297"/>
  <c r="KO13" i="297"/>
  <c r="MC13" i="297"/>
  <c r="NQ13" i="297"/>
  <c r="NB12" i="297"/>
  <c r="S13" i="297"/>
  <c r="CS13" i="297"/>
  <c r="EO13" i="297"/>
  <c r="GP13" i="297"/>
  <c r="IG13" i="297"/>
  <c r="KH13" i="297"/>
  <c r="MD13" i="297"/>
  <c r="NJ13" i="297"/>
  <c r="LY12" i="297"/>
  <c r="BB13" i="297"/>
  <c r="EE13" i="297"/>
  <c r="GQ13" i="297"/>
  <c r="IS13" i="297"/>
  <c r="KQ13" i="297"/>
  <c r="ME13" i="297"/>
  <c r="OA13" i="297"/>
  <c r="LN12" i="297"/>
  <c r="MD12" i="297"/>
  <c r="MT12" i="297"/>
  <c r="NJ12" i="297"/>
  <c r="NZ12" i="297"/>
  <c r="K13" i="297"/>
  <c r="AA13" i="297"/>
  <c r="AQ13" i="297"/>
  <c r="BG13" i="297"/>
  <c r="BW13" i="297"/>
  <c r="CL13" i="297"/>
  <c r="CY13" i="297"/>
  <c r="DK13" i="297"/>
  <c r="DY13" i="297"/>
  <c r="EI13" i="297"/>
  <c r="ET13" i="297"/>
  <c r="FE13" i="297"/>
  <c r="FO13" i="297"/>
  <c r="FZ13" i="297"/>
  <c r="GK13" i="297"/>
  <c r="GU13" i="297"/>
  <c r="HF13" i="297"/>
  <c r="HQ13" i="297"/>
  <c r="IA13" i="297"/>
  <c r="IL13" i="297"/>
  <c r="IW13" i="297"/>
  <c r="JG13" i="297"/>
  <c r="JR13" i="297"/>
  <c r="KC13" i="297"/>
  <c r="KL13" i="297"/>
  <c r="KT13" i="297"/>
  <c r="LB13" i="297"/>
  <c r="LJ13" i="297"/>
  <c r="LR13" i="297"/>
  <c r="LZ13" i="297"/>
  <c r="MH13" i="297"/>
  <c r="MP13" i="297"/>
  <c r="MX13" i="297"/>
  <c r="NF13" i="297"/>
  <c r="NN13" i="297"/>
  <c r="NV13" i="297"/>
  <c r="OD13" i="297"/>
  <c r="OL13" i="297"/>
  <c r="OG12" i="297"/>
  <c r="R13" i="297"/>
  <c r="CQ13" i="297"/>
  <c r="EX13" i="297"/>
  <c r="GY13" i="297"/>
  <c r="JK13" i="297"/>
  <c r="LM13" i="297"/>
  <c r="NA13" i="297"/>
  <c r="OG13" i="297"/>
  <c r="OH12" i="297"/>
  <c r="AI13" i="297"/>
  <c r="DF13" i="297"/>
  <c r="FJ13" i="297"/>
  <c r="HA13" i="297"/>
  <c r="JM13" i="297"/>
  <c r="LF13" i="297"/>
  <c r="MT13" i="297"/>
  <c r="NZ13" i="297"/>
  <c r="OK12" i="297"/>
  <c r="AL13" i="297"/>
  <c r="DG13" i="297"/>
  <c r="FV13" i="297"/>
  <c r="HW13" i="297"/>
  <c r="KI13" i="297"/>
  <c r="LW13" i="297"/>
  <c r="NC13" i="297"/>
  <c r="LQ12" i="297"/>
  <c r="MG12" i="297"/>
  <c r="MW12" i="297"/>
  <c r="NM12" i="297"/>
  <c r="OC12" i="297"/>
  <c r="N13" i="297"/>
  <c r="AD13" i="297"/>
  <c r="AT13" i="297"/>
  <c r="BJ13" i="297"/>
  <c r="BZ13" i="297"/>
  <c r="CM13" i="297"/>
  <c r="DA13" i="297"/>
  <c r="DN13" i="297"/>
  <c r="DZ13" i="297"/>
  <c r="EK13" i="297"/>
  <c r="EU13" i="297"/>
  <c r="FF13" i="297"/>
  <c r="FQ13" i="297"/>
  <c r="GA13" i="297"/>
  <c r="GL13" i="297"/>
  <c r="GW13" i="297"/>
  <c r="HG13" i="297"/>
  <c r="HR13" i="297"/>
  <c r="IC13" i="297"/>
  <c r="IM13" i="297"/>
  <c r="IX13" i="297"/>
  <c r="JI13" i="297"/>
  <c r="JS13" i="297"/>
  <c r="KD13" i="297"/>
  <c r="KM13" i="297"/>
  <c r="KU13" i="297"/>
  <c r="LC13" i="297"/>
  <c r="LK13" i="297"/>
  <c r="LS13" i="297"/>
  <c r="MA13" i="297"/>
  <c r="MI13" i="297"/>
  <c r="MQ13" i="297"/>
  <c r="MY13" i="297"/>
  <c r="NG13" i="297"/>
  <c r="NO13" i="297"/>
  <c r="NW13" i="297"/>
  <c r="OE13" i="297"/>
  <c r="G13" i="297"/>
  <c r="LU12" i="297"/>
  <c r="BN13" i="297"/>
  <c r="EC13" i="297"/>
  <c r="FS13" i="297"/>
  <c r="HU13" i="297"/>
  <c r="JV13" i="297"/>
  <c r="LE13" i="297"/>
  <c r="MK13" i="297"/>
  <c r="NY13" i="297"/>
  <c r="NR12" i="297"/>
  <c r="BO13" i="297"/>
  <c r="ED13" i="297"/>
  <c r="FU13" i="297"/>
  <c r="HV13" i="297"/>
  <c r="JW13" i="297"/>
  <c r="LN13" i="297"/>
  <c r="NR13" i="297"/>
  <c r="NE12" i="297"/>
  <c r="CH13" i="297"/>
  <c r="EP13" i="297"/>
  <c r="GG13" i="297"/>
  <c r="IH13" i="297"/>
  <c r="JY13" i="297"/>
  <c r="LG13" i="297"/>
  <c r="MU13" i="297"/>
  <c r="OI13" i="297"/>
  <c r="LR12" i="297"/>
  <c r="MH12" i="297"/>
  <c r="MX12" i="297"/>
  <c r="NN12" i="297"/>
  <c r="OD12" i="297"/>
  <c r="O13" i="297"/>
  <c r="AE13" i="297"/>
  <c r="AU13" i="297"/>
  <c r="BK13" i="297"/>
  <c r="CA13" i="297"/>
  <c r="CP13" i="297"/>
  <c r="DB13" i="297"/>
  <c r="DO13" i="297"/>
  <c r="EA13" i="297"/>
  <c r="EL13" i="297"/>
  <c r="EW13" i="297"/>
  <c r="FG13" i="297"/>
  <c r="FR13" i="297"/>
  <c r="GC13" i="297"/>
  <c r="GM13" i="297"/>
  <c r="GX13" i="297"/>
  <c r="HI13" i="297"/>
  <c r="HS13" i="297"/>
  <c r="ID13" i="297"/>
  <c r="IO13" i="297"/>
  <c r="IY13" i="297"/>
  <c r="JJ13" i="297"/>
  <c r="JU13" i="297"/>
  <c r="KE13" i="297"/>
  <c r="KN13" i="297"/>
  <c r="KV13" i="297"/>
  <c r="LD13" i="297"/>
  <c r="LL13" i="297"/>
  <c r="LT13" i="297"/>
  <c r="MB13" i="297"/>
  <c r="MJ13" i="297"/>
  <c r="MR13" i="297"/>
  <c r="MZ13" i="297"/>
  <c r="NH13" i="297"/>
  <c r="NP13" i="297"/>
  <c r="NX13" i="297"/>
  <c r="OF13" i="297"/>
  <c r="G12" i="297"/>
  <c r="NQ12" i="297"/>
  <c r="AH13" i="297"/>
  <c r="DC13" i="297"/>
  <c r="FI13" i="297"/>
  <c r="HJ13" i="297"/>
  <c r="JA13" i="297"/>
  <c r="KW13" i="297"/>
  <c r="MS13" i="297"/>
  <c r="LV12" i="297"/>
  <c r="CE13" i="297"/>
  <c r="EY13" i="297"/>
  <c r="HK13" i="297"/>
  <c r="JB13" i="297"/>
  <c r="KX13" i="297"/>
  <c r="ML13" i="297"/>
  <c r="OH13" i="297"/>
  <c r="NU12" i="297"/>
  <c r="BR13" i="297"/>
  <c r="DS13" i="297"/>
  <c r="FK13" i="297"/>
  <c r="HM13" i="297"/>
  <c r="JN13" i="297"/>
  <c r="LO13" i="297"/>
  <c r="NK13" i="297"/>
  <c r="NE22" i="351"/>
  <c r="KS22" i="351"/>
  <c r="IG22" i="351"/>
  <c r="FU22" i="351"/>
  <c r="MW22" i="351"/>
  <c r="KK22" i="351"/>
  <c r="HY22" i="351"/>
  <c r="LS21" i="351"/>
  <c r="MD20" i="351"/>
  <c r="JR20" i="351"/>
  <c r="HF20" i="351"/>
  <c r="FE19" i="351"/>
  <c r="MO22" i="351"/>
  <c r="KC22" i="351"/>
  <c r="HQ22" i="351"/>
  <c r="JG21" i="351"/>
  <c r="MG22" i="351"/>
  <c r="JU22" i="351"/>
  <c r="HI22" i="351"/>
  <c r="GU21" i="351"/>
  <c r="C17" i="351"/>
  <c r="LY22" i="351"/>
  <c r="JM22" i="351"/>
  <c r="HA22" i="351"/>
  <c r="MO19" i="351"/>
  <c r="OC22" i="351"/>
  <c r="LQ22" i="351"/>
  <c r="JE22" i="351"/>
  <c r="GS22" i="351"/>
  <c r="KC19" i="351"/>
  <c r="NU22" i="351"/>
  <c r="LI22" i="351"/>
  <c r="IW22" i="351"/>
  <c r="GK22" i="351"/>
  <c r="HQ19" i="351"/>
  <c r="NM22" i="351"/>
  <c r="LA22" i="351"/>
  <c r="IO22" i="351"/>
  <c r="GC22" i="351"/>
  <c r="MZ18" i="351"/>
  <c r="EG22" i="351"/>
  <c r="CS22" i="351"/>
  <c r="AO22" i="351"/>
  <c r="BW21" i="351"/>
  <c r="DM18" i="351"/>
  <c r="C16" i="351"/>
  <c r="OB22" i="351"/>
  <c r="NT22" i="351"/>
  <c r="NL22" i="351"/>
  <c r="ND22" i="351"/>
  <c r="MV22" i="351"/>
  <c r="MN22" i="351"/>
  <c r="MF22" i="351"/>
  <c r="LX22" i="351"/>
  <c r="LP22" i="351"/>
  <c r="LH22" i="351"/>
  <c r="KZ22" i="351"/>
  <c r="KR22" i="351"/>
  <c r="KJ22" i="351"/>
  <c r="KB22" i="351"/>
  <c r="JT22" i="351"/>
  <c r="JL22" i="351"/>
  <c r="JD22" i="351"/>
  <c r="IV22" i="351"/>
  <c r="IN22" i="351"/>
  <c r="IF22" i="351"/>
  <c r="HX22" i="351"/>
  <c r="HP22" i="351"/>
  <c r="HH22" i="351"/>
  <c r="GZ22" i="351"/>
  <c r="GR22" i="351"/>
  <c r="GJ22" i="351"/>
  <c r="GB22" i="351"/>
  <c r="FT22" i="351"/>
  <c r="FL22" i="351"/>
  <c r="FD22" i="351"/>
  <c r="EV22" i="351"/>
  <c r="EN22" i="351"/>
  <c r="EF22" i="351"/>
  <c r="DX22" i="351"/>
  <c r="DP22" i="351"/>
  <c r="DH22" i="351"/>
  <c r="CZ22" i="351"/>
  <c r="CR22" i="351"/>
  <c r="CJ22" i="351"/>
  <c r="CB22" i="351"/>
  <c r="BT22" i="351"/>
  <c r="BL22" i="351"/>
  <c r="BD22" i="351"/>
  <c r="AV22" i="351"/>
  <c r="AN22" i="351"/>
  <c r="AF22" i="351"/>
  <c r="X22" i="351"/>
  <c r="P22" i="351"/>
  <c r="NW21" i="351"/>
  <c r="LK21" i="351"/>
  <c r="IY21" i="351"/>
  <c r="GM21" i="351"/>
  <c r="EA21" i="351"/>
  <c r="BO21" i="351"/>
  <c r="OH20" i="351"/>
  <c r="LV20" i="351"/>
  <c r="JJ20" i="351"/>
  <c r="GX20" i="351"/>
  <c r="EL20" i="351"/>
  <c r="BZ20" i="351"/>
  <c r="N20" i="351"/>
  <c r="MG19" i="351"/>
  <c r="JU19" i="351"/>
  <c r="HI19" i="351"/>
  <c r="EW19" i="351"/>
  <c r="CK19" i="351"/>
  <c r="Y19" i="351"/>
  <c r="MR18" i="351"/>
  <c r="BA18" i="351"/>
  <c r="FE22" i="351"/>
  <c r="DI22" i="351"/>
  <c r="BU22" i="351"/>
  <c r="Y22" i="351"/>
  <c r="K21" i="351"/>
  <c r="V20" i="351"/>
  <c r="C15" i="351"/>
  <c r="OA22" i="351"/>
  <c r="NS22" i="351"/>
  <c r="NK22" i="351"/>
  <c r="NC22" i="351"/>
  <c r="MU22" i="351"/>
  <c r="MM22" i="351"/>
  <c r="ME22" i="351"/>
  <c r="LW22" i="351"/>
  <c r="LO22" i="351"/>
  <c r="LG22" i="351"/>
  <c r="KY22" i="351"/>
  <c r="KQ22" i="351"/>
  <c r="KI22" i="351"/>
  <c r="KA22" i="351"/>
  <c r="JS22" i="351"/>
  <c r="JK22" i="351"/>
  <c r="JC22" i="351"/>
  <c r="IU22" i="351"/>
  <c r="IM22" i="351"/>
  <c r="IE22" i="351"/>
  <c r="HW22" i="351"/>
  <c r="HO22" i="351"/>
  <c r="HG22" i="351"/>
  <c r="GY22" i="351"/>
  <c r="GQ22" i="351"/>
  <c r="GI22" i="351"/>
  <c r="GA22" i="351"/>
  <c r="FS22" i="351"/>
  <c r="FK22" i="351"/>
  <c r="FC22" i="351"/>
  <c r="EU22" i="351"/>
  <c r="EM22" i="351"/>
  <c r="EE22" i="351"/>
  <c r="DW22" i="351"/>
  <c r="DO22" i="351"/>
  <c r="DG22" i="351"/>
  <c r="CY22" i="351"/>
  <c r="CQ22" i="351"/>
  <c r="CI22" i="351"/>
  <c r="CA22" i="351"/>
  <c r="BS22" i="351"/>
  <c r="BK22" i="351"/>
  <c r="BC22" i="351"/>
  <c r="AU22" i="351"/>
  <c r="AM22" i="351"/>
  <c r="AE22" i="351"/>
  <c r="W22" i="351"/>
  <c r="N22" i="351"/>
  <c r="NO21" i="351"/>
  <c r="LC21" i="351"/>
  <c r="IQ21" i="351"/>
  <c r="GE21" i="351"/>
  <c r="DS21" i="351"/>
  <c r="BG21" i="351"/>
  <c r="NZ20" i="351"/>
  <c r="LN20" i="351"/>
  <c r="JB20" i="351"/>
  <c r="GP20" i="351"/>
  <c r="ED20" i="351"/>
  <c r="BR20" i="351"/>
  <c r="F20" i="351"/>
  <c r="LY19" i="351"/>
  <c r="JM19" i="351"/>
  <c r="HA19" i="351"/>
  <c r="EO19" i="351"/>
  <c r="CC19" i="351"/>
  <c r="Q19" i="351"/>
  <c r="MJ18" i="351"/>
  <c r="EW22" i="351"/>
  <c r="DA22" i="351"/>
  <c r="BM22" i="351"/>
  <c r="AG22" i="351"/>
  <c r="EI21" i="351"/>
  <c r="CH20" i="351"/>
  <c r="D14" i="351"/>
  <c r="L14" i="351"/>
  <c r="T14" i="351"/>
  <c r="AB14" i="351"/>
  <c r="AJ14" i="351"/>
  <c r="AR14" i="351"/>
  <c r="AZ14" i="351"/>
  <c r="BH14" i="351"/>
  <c r="BP14" i="351"/>
  <c r="BX14" i="351"/>
  <c r="CF14" i="351"/>
  <c r="CN14" i="351"/>
  <c r="CV14" i="351"/>
  <c r="DD14" i="351"/>
  <c r="DL14" i="351"/>
  <c r="DT14" i="351"/>
  <c r="EB14" i="351"/>
  <c r="EJ14" i="351"/>
  <c r="ER14" i="351"/>
  <c r="EZ14" i="351"/>
  <c r="FH14" i="351"/>
  <c r="FP14" i="351"/>
  <c r="FX14" i="351"/>
  <c r="GF14" i="351"/>
  <c r="GN14" i="351"/>
  <c r="GV14" i="351"/>
  <c r="HD14" i="351"/>
  <c r="HL14" i="351"/>
  <c r="HT14" i="351"/>
  <c r="IB14" i="351"/>
  <c r="IJ14" i="351"/>
  <c r="IR14" i="351"/>
  <c r="IZ14" i="351"/>
  <c r="JH14" i="351"/>
  <c r="JP14" i="351"/>
  <c r="JX14" i="351"/>
  <c r="KF14" i="351"/>
  <c r="KN14" i="351"/>
  <c r="KV14" i="351"/>
  <c r="LD14" i="351"/>
  <c r="LL14" i="351"/>
  <c r="LT14" i="351"/>
  <c r="MB14" i="351"/>
  <c r="MJ14" i="351"/>
  <c r="MR14" i="351"/>
  <c r="MZ14" i="351"/>
  <c r="NH14" i="351"/>
  <c r="NP14" i="351"/>
  <c r="NX14" i="351"/>
  <c r="OF14" i="351"/>
  <c r="I15" i="351"/>
  <c r="Q15" i="351"/>
  <c r="Y15" i="351"/>
  <c r="AG15" i="351"/>
  <c r="AO15" i="351"/>
  <c r="AW15" i="351"/>
  <c r="BE15" i="351"/>
  <c r="BM15" i="351"/>
  <c r="BU15" i="351"/>
  <c r="CC15" i="351"/>
  <c r="CK15" i="351"/>
  <c r="CS15" i="351"/>
  <c r="DA15" i="351"/>
  <c r="DI15" i="351"/>
  <c r="DQ15" i="351"/>
  <c r="DY15" i="351"/>
  <c r="EG15" i="351"/>
  <c r="EO15" i="351"/>
  <c r="EW15" i="351"/>
  <c r="FE15" i="351"/>
  <c r="FM15" i="351"/>
  <c r="FU15" i="351"/>
  <c r="GC15" i="351"/>
  <c r="GK15" i="351"/>
  <c r="GS15" i="351"/>
  <c r="HA15" i="351"/>
  <c r="HI15" i="351"/>
  <c r="HQ15" i="351"/>
  <c r="HY15" i="351"/>
  <c r="IG15" i="351"/>
  <c r="IO15" i="351"/>
  <c r="IW15" i="351"/>
  <c r="JE15" i="351"/>
  <c r="E14" i="351"/>
  <c r="M14" i="351"/>
  <c r="U14" i="351"/>
  <c r="AC14" i="351"/>
  <c r="AK14" i="351"/>
  <c r="AS14" i="351"/>
  <c r="BA14" i="351"/>
  <c r="BI14" i="351"/>
  <c r="BQ14" i="351"/>
  <c r="BY14" i="351"/>
  <c r="CG14" i="351"/>
  <c r="CO14" i="351"/>
  <c r="CW14" i="351"/>
  <c r="DE14" i="351"/>
  <c r="DM14" i="351"/>
  <c r="DU14" i="351"/>
  <c r="EC14" i="351"/>
  <c r="EK14" i="351"/>
  <c r="ES14" i="351"/>
  <c r="FA14" i="351"/>
  <c r="FI14" i="351"/>
  <c r="FQ14" i="351"/>
  <c r="FY14" i="351"/>
  <c r="GG14" i="351"/>
  <c r="GO14" i="351"/>
  <c r="GW14" i="351"/>
  <c r="HE14" i="351"/>
  <c r="HM14" i="351"/>
  <c r="HU14" i="351"/>
  <c r="IC14" i="351"/>
  <c r="IK14" i="351"/>
  <c r="IS14" i="351"/>
  <c r="JA14" i="351"/>
  <c r="JI14" i="351"/>
  <c r="JQ14" i="351"/>
  <c r="JY14" i="351"/>
  <c r="KG14" i="351"/>
  <c r="KO14" i="351"/>
  <c r="KW14" i="351"/>
  <c r="LE14" i="351"/>
  <c r="LM14" i="351"/>
  <c r="LU14" i="351"/>
  <c r="MC14" i="351"/>
  <c r="MK14" i="351"/>
  <c r="MS14" i="351"/>
  <c r="NA14" i="351"/>
  <c r="NI14" i="351"/>
  <c r="NQ14" i="351"/>
  <c r="NY14" i="351"/>
  <c r="OG14" i="351"/>
  <c r="J15" i="351"/>
  <c r="R15" i="351"/>
  <c r="Z15" i="351"/>
  <c r="AH15" i="351"/>
  <c r="AP15" i="351"/>
  <c r="AX15" i="351"/>
  <c r="BF15" i="351"/>
  <c r="BN15" i="351"/>
  <c r="BV15" i="351"/>
  <c r="CD15" i="351"/>
  <c r="CL15" i="351"/>
  <c r="CT15" i="351"/>
  <c r="DB15" i="351"/>
  <c r="DJ15" i="351"/>
  <c r="DR15" i="351"/>
  <c r="DZ15" i="351"/>
  <c r="EH15" i="351"/>
  <c r="EP15" i="351"/>
  <c r="EX15" i="351"/>
  <c r="FF15" i="351"/>
  <c r="FN15" i="351"/>
  <c r="FV15" i="351"/>
  <c r="GD15" i="351"/>
  <c r="GL15" i="351"/>
  <c r="GT15" i="351"/>
  <c r="HB15" i="351"/>
  <c r="HJ15" i="351"/>
  <c r="HR15" i="351"/>
  <c r="HZ15" i="351"/>
  <c r="IH15" i="351"/>
  <c r="IP15" i="351"/>
  <c r="IX15" i="351"/>
  <c r="JF15" i="351"/>
  <c r="JN15" i="351"/>
  <c r="JV15" i="351"/>
  <c r="F14" i="351"/>
  <c r="N14" i="351"/>
  <c r="V14" i="351"/>
  <c r="AD14" i="351"/>
  <c r="AL14" i="351"/>
  <c r="AT14" i="351"/>
  <c r="BB14" i="351"/>
  <c r="BJ14" i="351"/>
  <c r="BR14" i="351"/>
  <c r="BZ14" i="351"/>
  <c r="CH14" i="351"/>
  <c r="CP14" i="351"/>
  <c r="CX14" i="351"/>
  <c r="DF14" i="351"/>
  <c r="DN14" i="351"/>
  <c r="DV14" i="351"/>
  <c r="ED14" i="351"/>
  <c r="EL14" i="351"/>
  <c r="ET14" i="351"/>
  <c r="FB14" i="351"/>
  <c r="FJ14" i="351"/>
  <c r="FR14" i="351"/>
  <c r="FZ14" i="351"/>
  <c r="GH14" i="351"/>
  <c r="GP14" i="351"/>
  <c r="GX14" i="351"/>
  <c r="HF14" i="351"/>
  <c r="HN14" i="351"/>
  <c r="HV14" i="351"/>
  <c r="ID14" i="351"/>
  <c r="IL14" i="351"/>
  <c r="IT14" i="351"/>
  <c r="JB14" i="351"/>
  <c r="JJ14" i="351"/>
  <c r="JR14" i="351"/>
  <c r="JZ14" i="351"/>
  <c r="KH14" i="351"/>
  <c r="KP14" i="351"/>
  <c r="KX14" i="351"/>
  <c r="LF14" i="351"/>
  <c r="LN14" i="351"/>
  <c r="LV14" i="351"/>
  <c r="MD14" i="351"/>
  <c r="ML14" i="351"/>
  <c r="MT14" i="351"/>
  <c r="NB14" i="351"/>
  <c r="NJ14" i="351"/>
  <c r="NR14" i="351"/>
  <c r="NZ14" i="351"/>
  <c r="OH14" i="351"/>
  <c r="K15" i="351"/>
  <c r="S15" i="351"/>
  <c r="AA15" i="351"/>
  <c r="AI15" i="351"/>
  <c r="AQ15" i="351"/>
  <c r="AY15" i="351"/>
  <c r="BG15" i="351"/>
  <c r="BO15" i="351"/>
  <c r="BW15" i="351"/>
  <c r="CE15" i="351"/>
  <c r="CM15" i="351"/>
  <c r="CU15" i="351"/>
  <c r="DC15" i="351"/>
  <c r="DK15" i="351"/>
  <c r="DS15" i="351"/>
  <c r="EA15" i="351"/>
  <c r="EI15" i="351"/>
  <c r="EQ15" i="351"/>
  <c r="EY15" i="351"/>
  <c r="FG15" i="351"/>
  <c r="FO15" i="351"/>
  <c r="FW15" i="351"/>
  <c r="GE15" i="351"/>
  <c r="GM15" i="351"/>
  <c r="GU15" i="351"/>
  <c r="HC15" i="351"/>
  <c r="HK15" i="351"/>
  <c r="HS15" i="351"/>
  <c r="IA15" i="351"/>
  <c r="II15" i="351"/>
  <c r="IQ15" i="351"/>
  <c r="IY15" i="351"/>
  <c r="JG15" i="351"/>
  <c r="JO15" i="351"/>
  <c r="JW15" i="351"/>
  <c r="G14" i="351"/>
  <c r="O14" i="351"/>
  <c r="W14" i="351"/>
  <c r="AE14" i="351"/>
  <c r="AM14" i="351"/>
  <c r="AU14" i="351"/>
  <c r="BC14" i="351"/>
  <c r="BK14" i="351"/>
  <c r="BS14" i="351"/>
  <c r="CA14" i="351"/>
  <c r="CI14" i="351"/>
  <c r="CQ14" i="351"/>
  <c r="CY14" i="351"/>
  <c r="DG14" i="351"/>
  <c r="DO14" i="351"/>
  <c r="DW14" i="351"/>
  <c r="EE14" i="351"/>
  <c r="EM14" i="351"/>
  <c r="EU14" i="351"/>
  <c r="FC14" i="351"/>
  <c r="FK14" i="351"/>
  <c r="FS14" i="351"/>
  <c r="GA14" i="351"/>
  <c r="GI14" i="351"/>
  <c r="GQ14" i="351"/>
  <c r="GY14" i="351"/>
  <c r="HG14" i="351"/>
  <c r="HO14" i="351"/>
  <c r="HW14" i="351"/>
  <c r="IE14" i="351"/>
  <c r="IM14" i="351"/>
  <c r="IU14" i="351"/>
  <c r="JC14" i="351"/>
  <c r="JK14" i="351"/>
  <c r="JS14" i="351"/>
  <c r="KA14" i="351"/>
  <c r="KI14" i="351"/>
  <c r="KQ14" i="351"/>
  <c r="KY14" i="351"/>
  <c r="LG14" i="351"/>
  <c r="LO14" i="351"/>
  <c r="LW14" i="351"/>
  <c r="ME14" i="351"/>
  <c r="MM14" i="351"/>
  <c r="MU14" i="351"/>
  <c r="NC14" i="351"/>
  <c r="NK14" i="351"/>
  <c r="NS14" i="351"/>
  <c r="OA14" i="351"/>
  <c r="D15" i="351"/>
  <c r="L15" i="351"/>
  <c r="T15" i="351"/>
  <c r="AB15" i="351"/>
  <c r="AJ15" i="351"/>
  <c r="AR15" i="351"/>
  <c r="AZ15" i="351"/>
  <c r="BH15" i="351"/>
  <c r="BP15" i="351"/>
  <c r="BX15" i="351"/>
  <c r="CF15" i="351"/>
  <c r="CN15" i="351"/>
  <c r="CV15" i="351"/>
  <c r="DD15" i="351"/>
  <c r="DL15" i="351"/>
  <c r="DT15" i="351"/>
  <c r="EB15" i="351"/>
  <c r="EJ15" i="351"/>
  <c r="ER15" i="351"/>
  <c r="EZ15" i="351"/>
  <c r="FH15" i="351"/>
  <c r="FP15" i="351"/>
  <c r="FX15" i="351"/>
  <c r="GF15" i="351"/>
  <c r="GN15" i="351"/>
  <c r="GV15" i="351"/>
  <c r="HD15" i="351"/>
  <c r="HL15" i="351"/>
  <c r="HT15" i="351"/>
  <c r="IB15" i="351"/>
  <c r="IJ15" i="351"/>
  <c r="IR15" i="351"/>
  <c r="IZ15" i="351"/>
  <c r="JH15" i="351"/>
  <c r="H14" i="351"/>
  <c r="I14" i="351"/>
  <c r="Q14" i="351"/>
  <c r="Y14" i="351"/>
  <c r="AG14" i="351"/>
  <c r="AO14" i="351"/>
  <c r="AW14" i="351"/>
  <c r="BE14" i="351"/>
  <c r="BM14" i="351"/>
  <c r="BU14" i="351"/>
  <c r="CC14" i="351"/>
  <c r="CK14" i="351"/>
  <c r="CS14" i="351"/>
  <c r="DA14" i="351"/>
  <c r="DI14" i="351"/>
  <c r="DQ14" i="351"/>
  <c r="DY14" i="351"/>
  <c r="EG14" i="351"/>
  <c r="EO14" i="351"/>
  <c r="EW14" i="351"/>
  <c r="FE14" i="351"/>
  <c r="FM14" i="351"/>
  <c r="FU14" i="351"/>
  <c r="GC14" i="351"/>
  <c r="GK14" i="351"/>
  <c r="GS14" i="351"/>
  <c r="HA14" i="351"/>
  <c r="HI14" i="351"/>
  <c r="HQ14" i="351"/>
  <c r="HY14" i="351"/>
  <c r="IG14" i="351"/>
  <c r="IO14" i="351"/>
  <c r="IW14" i="351"/>
  <c r="JE14" i="351"/>
  <c r="JM14" i="351"/>
  <c r="JU14" i="351"/>
  <c r="KC14" i="351"/>
  <c r="KK14" i="351"/>
  <c r="KS14" i="351"/>
  <c r="LA14" i="351"/>
  <c r="LI14" i="351"/>
  <c r="LQ14" i="351"/>
  <c r="LY14" i="351"/>
  <c r="MG14" i="351"/>
  <c r="MO14" i="351"/>
  <c r="MW14" i="351"/>
  <c r="NE14" i="351"/>
  <c r="NM14" i="351"/>
  <c r="NU14" i="351"/>
  <c r="OC14" i="351"/>
  <c r="F15" i="351"/>
  <c r="N15" i="351"/>
  <c r="V15" i="351"/>
  <c r="AD15" i="351"/>
  <c r="AL15" i="351"/>
  <c r="AT15" i="351"/>
  <c r="BB15" i="351"/>
  <c r="BJ15" i="351"/>
  <c r="BR15" i="351"/>
  <c r="BZ15" i="351"/>
  <c r="CH15" i="351"/>
  <c r="CP15" i="351"/>
  <c r="CX15" i="351"/>
  <c r="DF15" i="351"/>
  <c r="DN15" i="351"/>
  <c r="DV15" i="351"/>
  <c r="ED15" i="351"/>
  <c r="EL15" i="351"/>
  <c r="ET15" i="351"/>
  <c r="FB15" i="351"/>
  <c r="FJ15" i="351"/>
  <c r="FR15" i="351"/>
  <c r="FZ15" i="351"/>
  <c r="GH15" i="351"/>
  <c r="GP15" i="351"/>
  <c r="GX15" i="351"/>
  <c r="HF15" i="351"/>
  <c r="HN15" i="351"/>
  <c r="HV15" i="351"/>
  <c r="ID15" i="351"/>
  <c r="IL15" i="351"/>
  <c r="IT15" i="351"/>
  <c r="JB15" i="351"/>
  <c r="JJ15" i="351"/>
  <c r="J14" i="351"/>
  <c r="R14" i="351"/>
  <c r="Z14" i="351"/>
  <c r="AH14" i="351"/>
  <c r="AP14" i="351"/>
  <c r="AX14" i="351"/>
  <c r="BF14" i="351"/>
  <c r="BN14" i="351"/>
  <c r="BV14" i="351"/>
  <c r="CD14" i="351"/>
  <c r="CL14" i="351"/>
  <c r="CT14" i="351"/>
  <c r="DB14" i="351"/>
  <c r="DJ14" i="351"/>
  <c r="DR14" i="351"/>
  <c r="DZ14" i="351"/>
  <c r="EH14" i="351"/>
  <c r="EP14" i="351"/>
  <c r="EX14" i="351"/>
  <c r="FF14" i="351"/>
  <c r="FN14" i="351"/>
  <c r="FV14" i="351"/>
  <c r="GD14" i="351"/>
  <c r="GL14" i="351"/>
  <c r="GT14" i="351"/>
  <c r="HB14" i="351"/>
  <c r="HJ14" i="351"/>
  <c r="HR14" i="351"/>
  <c r="HZ14" i="351"/>
  <c r="IH14" i="351"/>
  <c r="IP14" i="351"/>
  <c r="IX14" i="351"/>
  <c r="JF14" i="351"/>
  <c r="JN14" i="351"/>
  <c r="JV14" i="351"/>
  <c r="KD14" i="351"/>
  <c r="KL14" i="351"/>
  <c r="KT14" i="351"/>
  <c r="LB14" i="351"/>
  <c r="LJ14" i="351"/>
  <c r="LR14" i="351"/>
  <c r="LZ14" i="351"/>
  <c r="MH14" i="351"/>
  <c r="MP14" i="351"/>
  <c r="MX14" i="351"/>
  <c r="NF14" i="351"/>
  <c r="NN14" i="351"/>
  <c r="NV14" i="351"/>
  <c r="OD14" i="351"/>
  <c r="G15" i="351"/>
  <c r="O15" i="351"/>
  <c r="W15" i="351"/>
  <c r="AE15" i="351"/>
  <c r="AM15" i="351"/>
  <c r="AU15" i="351"/>
  <c r="BC15" i="351"/>
  <c r="BK15" i="351"/>
  <c r="BS15" i="351"/>
  <c r="CA15" i="351"/>
  <c r="CI15" i="351"/>
  <c r="CQ15" i="351"/>
  <c r="CY15" i="351"/>
  <c r="DG15" i="351"/>
  <c r="DO15" i="351"/>
  <c r="DW15" i="351"/>
  <c r="EE15" i="351"/>
  <c r="EM15" i="351"/>
  <c r="EU15" i="351"/>
  <c r="FC15" i="351"/>
  <c r="FK15" i="351"/>
  <c r="FS15" i="351"/>
  <c r="GA15" i="351"/>
  <c r="GI15" i="351"/>
  <c r="GQ15" i="351"/>
  <c r="GY15" i="351"/>
  <c r="HG15" i="351"/>
  <c r="HO15" i="351"/>
  <c r="HW15" i="351"/>
  <c r="IE15" i="351"/>
  <c r="IM15" i="351"/>
  <c r="IU15" i="351"/>
  <c r="JC15" i="351"/>
  <c r="JK15" i="351"/>
  <c r="JS15" i="351"/>
  <c r="KA15" i="351"/>
  <c r="K14" i="351"/>
  <c r="S14" i="351"/>
  <c r="AA14" i="351"/>
  <c r="AI14" i="351"/>
  <c r="AQ14" i="351"/>
  <c r="AY14" i="351"/>
  <c r="BG14" i="351"/>
  <c r="BO14" i="351"/>
  <c r="BW14" i="351"/>
  <c r="CE14" i="351"/>
  <c r="CM14" i="351"/>
  <c r="CU14" i="351"/>
  <c r="DC14" i="351"/>
  <c r="DK14" i="351"/>
  <c r="DS14" i="351"/>
  <c r="EA14" i="351"/>
  <c r="EI14" i="351"/>
  <c r="EQ14" i="351"/>
  <c r="EY14" i="351"/>
  <c r="FG14" i="351"/>
  <c r="FO14" i="351"/>
  <c r="FW14" i="351"/>
  <c r="GE14" i="351"/>
  <c r="GM14" i="351"/>
  <c r="GU14" i="351"/>
  <c r="HC14" i="351"/>
  <c r="HK14" i="351"/>
  <c r="HS14" i="351"/>
  <c r="IA14" i="351"/>
  <c r="II14" i="351"/>
  <c r="IQ14" i="351"/>
  <c r="IY14" i="351"/>
  <c r="JG14" i="351"/>
  <c r="JO14" i="351"/>
  <c r="JW14" i="351"/>
  <c r="KE14" i="351"/>
  <c r="KM14" i="351"/>
  <c r="KU14" i="351"/>
  <c r="LC14" i="351"/>
  <c r="LK14" i="351"/>
  <c r="LS14" i="351"/>
  <c r="MA14" i="351"/>
  <c r="MI14" i="351"/>
  <c r="MQ14" i="351"/>
  <c r="MY14" i="351"/>
  <c r="NG14" i="351"/>
  <c r="NO14" i="351"/>
  <c r="NW14" i="351"/>
  <c r="OE14" i="351"/>
  <c r="H15" i="351"/>
  <c r="P15" i="351"/>
  <c r="X15" i="351"/>
  <c r="AF15" i="351"/>
  <c r="AN15" i="351"/>
  <c r="AV15" i="351"/>
  <c r="BD15" i="351"/>
  <c r="BL15" i="351"/>
  <c r="BT15" i="351"/>
  <c r="CB15" i="351"/>
  <c r="CJ15" i="351"/>
  <c r="CR15" i="351"/>
  <c r="CZ15" i="351"/>
  <c r="DH15" i="351"/>
  <c r="DP15" i="351"/>
  <c r="DX15" i="351"/>
  <c r="EF15" i="351"/>
  <c r="EN15" i="351"/>
  <c r="EV15" i="351"/>
  <c r="FD15" i="351"/>
  <c r="FL15" i="351"/>
  <c r="FT15" i="351"/>
  <c r="GB15" i="351"/>
  <c r="GJ15" i="351"/>
  <c r="GR15" i="351"/>
  <c r="GZ15" i="351"/>
  <c r="HH15" i="351"/>
  <c r="HP15" i="351"/>
  <c r="HX15" i="351"/>
  <c r="IF15" i="351"/>
  <c r="IN15" i="351"/>
  <c r="IV15" i="351"/>
  <c r="JD15" i="351"/>
  <c r="P14" i="351"/>
  <c r="CB14" i="351"/>
  <c r="EN14" i="351"/>
  <c r="GZ14" i="351"/>
  <c r="JL14" i="351"/>
  <c r="LX14" i="351"/>
  <c r="E15" i="351"/>
  <c r="BQ15" i="351"/>
  <c r="EC15" i="351"/>
  <c r="GO15" i="351"/>
  <c r="JA15" i="351"/>
  <c r="JU15" i="351"/>
  <c r="KF15" i="351"/>
  <c r="KN15" i="351"/>
  <c r="KV15" i="351"/>
  <c r="LD15" i="351"/>
  <c r="LL15" i="351"/>
  <c r="LT15" i="351"/>
  <c r="MB15" i="351"/>
  <c r="MJ15" i="351"/>
  <c r="MR15" i="351"/>
  <c r="MZ15" i="351"/>
  <c r="NH15" i="351"/>
  <c r="NP15" i="351"/>
  <c r="NX15" i="351"/>
  <c r="OF15" i="351"/>
  <c r="I16" i="351"/>
  <c r="Q16" i="351"/>
  <c r="Y16" i="351"/>
  <c r="AG16" i="351"/>
  <c r="AO16" i="351"/>
  <c r="AW16" i="351"/>
  <c r="BE16" i="351"/>
  <c r="BM16" i="351"/>
  <c r="BU16" i="351"/>
  <c r="CC16" i="351"/>
  <c r="CK16" i="351"/>
  <c r="CS16" i="351"/>
  <c r="DA16" i="351"/>
  <c r="DI16" i="351"/>
  <c r="DQ16" i="351"/>
  <c r="DY16" i="351"/>
  <c r="EG16" i="351"/>
  <c r="EO16" i="351"/>
  <c r="EW16" i="351"/>
  <c r="FE16" i="351"/>
  <c r="FM16" i="351"/>
  <c r="FU16" i="351"/>
  <c r="GC16" i="351"/>
  <c r="GK16" i="351"/>
  <c r="GS16" i="351"/>
  <c r="HA16" i="351"/>
  <c r="HI16" i="351"/>
  <c r="HQ16" i="351"/>
  <c r="HY16" i="351"/>
  <c r="IG16" i="351"/>
  <c r="IO16" i="351"/>
  <c r="IW16" i="351"/>
  <c r="JE16" i="351"/>
  <c r="JM16" i="351"/>
  <c r="JU16" i="351"/>
  <c r="KC16" i="351"/>
  <c r="KK16" i="351"/>
  <c r="KS16" i="351"/>
  <c r="LA16" i="351"/>
  <c r="LI16" i="351"/>
  <c r="LQ16" i="351"/>
  <c r="LY16" i="351"/>
  <c r="MG16" i="351"/>
  <c r="MO16" i="351"/>
  <c r="MW16" i="351"/>
  <c r="NE16" i="351"/>
  <c r="NM16" i="351"/>
  <c r="NU16" i="351"/>
  <c r="OC16" i="351"/>
  <c r="F17" i="351"/>
  <c r="N17" i="351"/>
  <c r="V17" i="351"/>
  <c r="AD17" i="351"/>
  <c r="AL17" i="351"/>
  <c r="AT17" i="351"/>
  <c r="BB17" i="351"/>
  <c r="BJ17" i="351"/>
  <c r="BR17" i="351"/>
  <c r="BZ17" i="351"/>
  <c r="X14" i="351"/>
  <c r="CJ14" i="351"/>
  <c r="EV14" i="351"/>
  <c r="HH14" i="351"/>
  <c r="JT14" i="351"/>
  <c r="MF14" i="351"/>
  <c r="M15" i="351"/>
  <c r="BY15" i="351"/>
  <c r="EK15" i="351"/>
  <c r="GW15" i="351"/>
  <c r="JI15" i="351"/>
  <c r="JX15" i="351"/>
  <c r="KG15" i="351"/>
  <c r="KO15" i="351"/>
  <c r="KW15" i="351"/>
  <c r="LE15" i="351"/>
  <c r="LM15" i="351"/>
  <c r="LU15" i="351"/>
  <c r="MC15" i="351"/>
  <c r="MK15" i="351"/>
  <c r="MS15" i="351"/>
  <c r="NA15" i="351"/>
  <c r="NI15" i="351"/>
  <c r="NQ15" i="351"/>
  <c r="NY15" i="351"/>
  <c r="OG15" i="351"/>
  <c r="J16" i="351"/>
  <c r="R16" i="351"/>
  <c r="Z16" i="351"/>
  <c r="AH16" i="351"/>
  <c r="AP16" i="351"/>
  <c r="AX16" i="351"/>
  <c r="BF16" i="351"/>
  <c r="BN16" i="351"/>
  <c r="BV16" i="351"/>
  <c r="CD16" i="351"/>
  <c r="CL16" i="351"/>
  <c r="CT16" i="351"/>
  <c r="DB16" i="351"/>
  <c r="DJ16" i="351"/>
  <c r="DR16" i="351"/>
  <c r="DZ16" i="351"/>
  <c r="EH16" i="351"/>
  <c r="EP16" i="351"/>
  <c r="EX16" i="351"/>
  <c r="FF16" i="351"/>
  <c r="FN16" i="351"/>
  <c r="FV16" i="351"/>
  <c r="GD16" i="351"/>
  <c r="GL16" i="351"/>
  <c r="GT16" i="351"/>
  <c r="HB16" i="351"/>
  <c r="HJ16" i="351"/>
  <c r="HR16" i="351"/>
  <c r="HZ16" i="351"/>
  <c r="IH16" i="351"/>
  <c r="IP16" i="351"/>
  <c r="IX16" i="351"/>
  <c r="JF16" i="351"/>
  <c r="JN16" i="351"/>
  <c r="JV16" i="351"/>
  <c r="KD16" i="351"/>
  <c r="KL16" i="351"/>
  <c r="KT16" i="351"/>
  <c r="LB16" i="351"/>
  <c r="LJ16" i="351"/>
  <c r="LR16" i="351"/>
  <c r="LZ16" i="351"/>
  <c r="MH16" i="351"/>
  <c r="MP16" i="351"/>
  <c r="MX16" i="351"/>
  <c r="NF16" i="351"/>
  <c r="NN16" i="351"/>
  <c r="NV16" i="351"/>
  <c r="OD16" i="351"/>
  <c r="G17" i="351"/>
  <c r="O17" i="351"/>
  <c r="W17" i="351"/>
  <c r="AE17" i="351"/>
  <c r="AM17" i="351"/>
  <c r="AU17" i="351"/>
  <c r="BC17" i="351"/>
  <c r="BK17" i="351"/>
  <c r="BS17" i="351"/>
  <c r="CA17" i="351"/>
  <c r="CI17" i="351"/>
  <c r="AF14" i="351"/>
  <c r="CR14" i="351"/>
  <c r="FD14" i="351"/>
  <c r="HP14" i="351"/>
  <c r="KB14" i="351"/>
  <c r="MN14" i="351"/>
  <c r="U15" i="351"/>
  <c r="CG15" i="351"/>
  <c r="ES15" i="351"/>
  <c r="HE15" i="351"/>
  <c r="JL15" i="351"/>
  <c r="JY15" i="351"/>
  <c r="KH15" i="351"/>
  <c r="KP15" i="351"/>
  <c r="KX15" i="351"/>
  <c r="LF15" i="351"/>
  <c r="LN15" i="351"/>
  <c r="LV15" i="351"/>
  <c r="MD15" i="351"/>
  <c r="ML15" i="351"/>
  <c r="MT15" i="351"/>
  <c r="NB15" i="351"/>
  <c r="NJ15" i="351"/>
  <c r="NR15" i="351"/>
  <c r="NZ15" i="351"/>
  <c r="OH15" i="351"/>
  <c r="K16" i="351"/>
  <c r="S16" i="351"/>
  <c r="AA16" i="351"/>
  <c r="AI16" i="351"/>
  <c r="AQ16" i="351"/>
  <c r="AY16" i="351"/>
  <c r="BG16" i="351"/>
  <c r="BO16" i="351"/>
  <c r="BW16" i="351"/>
  <c r="CE16" i="351"/>
  <c r="CM16" i="351"/>
  <c r="CU16" i="351"/>
  <c r="DC16" i="351"/>
  <c r="DK16" i="351"/>
  <c r="DS16" i="351"/>
  <c r="EA16" i="351"/>
  <c r="EI16" i="351"/>
  <c r="EQ16" i="351"/>
  <c r="EY16" i="351"/>
  <c r="FG16" i="351"/>
  <c r="FO16" i="351"/>
  <c r="FW16" i="351"/>
  <c r="GE16" i="351"/>
  <c r="GM16" i="351"/>
  <c r="GU16" i="351"/>
  <c r="HC16" i="351"/>
  <c r="HK16" i="351"/>
  <c r="HS16" i="351"/>
  <c r="IA16" i="351"/>
  <c r="II16" i="351"/>
  <c r="IQ16" i="351"/>
  <c r="IY16" i="351"/>
  <c r="JG16" i="351"/>
  <c r="JO16" i="351"/>
  <c r="JW16" i="351"/>
  <c r="KE16" i="351"/>
  <c r="KM16" i="351"/>
  <c r="KU16" i="351"/>
  <c r="LC16" i="351"/>
  <c r="LK16" i="351"/>
  <c r="LS16" i="351"/>
  <c r="MA16" i="351"/>
  <c r="MI16" i="351"/>
  <c r="MQ16" i="351"/>
  <c r="MY16" i="351"/>
  <c r="NG16" i="351"/>
  <c r="NO16" i="351"/>
  <c r="NW16" i="351"/>
  <c r="OE16" i="351"/>
  <c r="H17" i="351"/>
  <c r="P17" i="351"/>
  <c r="X17" i="351"/>
  <c r="AF17" i="351"/>
  <c r="AN17" i="351"/>
  <c r="AV17" i="351"/>
  <c r="BD17" i="351"/>
  <c r="BL17" i="351"/>
  <c r="BT17" i="351"/>
  <c r="CB17" i="351"/>
  <c r="CJ17" i="351"/>
  <c r="AN14" i="351"/>
  <c r="CZ14" i="351"/>
  <c r="FL14" i="351"/>
  <c r="HX14" i="351"/>
  <c r="KJ14" i="351"/>
  <c r="MV14" i="351"/>
  <c r="AC15" i="351"/>
  <c r="CO15" i="351"/>
  <c r="FA15" i="351"/>
  <c r="HM15" i="351"/>
  <c r="JM15" i="351"/>
  <c r="JZ15" i="351"/>
  <c r="KI15" i="351"/>
  <c r="KQ15" i="351"/>
  <c r="KY15" i="351"/>
  <c r="LG15" i="351"/>
  <c r="LO15" i="351"/>
  <c r="LW15" i="351"/>
  <c r="ME15" i="351"/>
  <c r="MM15" i="351"/>
  <c r="MU15" i="351"/>
  <c r="NC15" i="351"/>
  <c r="NK15" i="351"/>
  <c r="NS15" i="351"/>
  <c r="OA15" i="351"/>
  <c r="D16" i="351"/>
  <c r="L16" i="351"/>
  <c r="T16" i="351"/>
  <c r="AB16" i="351"/>
  <c r="AJ16" i="351"/>
  <c r="AR16" i="351"/>
  <c r="AZ16" i="351"/>
  <c r="BH16" i="351"/>
  <c r="BP16" i="351"/>
  <c r="BX16" i="351"/>
  <c r="CF16" i="351"/>
  <c r="CN16" i="351"/>
  <c r="CV16" i="351"/>
  <c r="DD16" i="351"/>
  <c r="DL16" i="351"/>
  <c r="DT16" i="351"/>
  <c r="EB16" i="351"/>
  <c r="EJ16" i="351"/>
  <c r="ER16" i="351"/>
  <c r="EZ16" i="351"/>
  <c r="FH16" i="351"/>
  <c r="FP16" i="351"/>
  <c r="FX16" i="351"/>
  <c r="GF16" i="351"/>
  <c r="GN16" i="351"/>
  <c r="GV16" i="351"/>
  <c r="HD16" i="351"/>
  <c r="HL16" i="351"/>
  <c r="HT16" i="351"/>
  <c r="IB16" i="351"/>
  <c r="IJ16" i="351"/>
  <c r="IR16" i="351"/>
  <c r="IZ16" i="351"/>
  <c r="JH16" i="351"/>
  <c r="JP16" i="351"/>
  <c r="JX16" i="351"/>
  <c r="KF16" i="351"/>
  <c r="KN16" i="351"/>
  <c r="KV16" i="351"/>
  <c r="LD16" i="351"/>
  <c r="LL16" i="351"/>
  <c r="LT16" i="351"/>
  <c r="MB16" i="351"/>
  <c r="MJ16" i="351"/>
  <c r="MR16" i="351"/>
  <c r="MZ16" i="351"/>
  <c r="NH16" i="351"/>
  <c r="NP16" i="351"/>
  <c r="NX16" i="351"/>
  <c r="OF16" i="351"/>
  <c r="I17" i="351"/>
  <c r="Q17" i="351"/>
  <c r="Y17" i="351"/>
  <c r="AG17" i="351"/>
  <c r="AO17" i="351"/>
  <c r="AW17" i="351"/>
  <c r="BE17" i="351"/>
  <c r="BM17" i="351"/>
  <c r="BU17" i="351"/>
  <c r="CC17" i="351"/>
  <c r="AV14" i="351"/>
  <c r="DH14" i="351"/>
  <c r="FT14" i="351"/>
  <c r="IF14" i="351"/>
  <c r="KR14" i="351"/>
  <c r="ND14" i="351"/>
  <c r="AK15" i="351"/>
  <c r="CW15" i="351"/>
  <c r="FI15" i="351"/>
  <c r="HU15" i="351"/>
  <c r="JP15" i="351"/>
  <c r="KB15" i="351"/>
  <c r="KJ15" i="351"/>
  <c r="KR15" i="351"/>
  <c r="KZ15" i="351"/>
  <c r="LH15" i="351"/>
  <c r="LP15" i="351"/>
  <c r="LX15" i="351"/>
  <c r="MF15" i="351"/>
  <c r="MN15" i="351"/>
  <c r="MV15" i="351"/>
  <c r="ND15" i="351"/>
  <c r="NL15" i="351"/>
  <c r="NT15" i="351"/>
  <c r="OB15" i="351"/>
  <c r="E16" i="351"/>
  <c r="M16" i="351"/>
  <c r="U16" i="351"/>
  <c r="AC16" i="351"/>
  <c r="AK16" i="351"/>
  <c r="AS16" i="351"/>
  <c r="BA16" i="351"/>
  <c r="BI16" i="351"/>
  <c r="BQ16" i="351"/>
  <c r="BY16" i="351"/>
  <c r="CG16" i="351"/>
  <c r="CO16" i="351"/>
  <c r="CW16" i="351"/>
  <c r="DE16" i="351"/>
  <c r="DM16" i="351"/>
  <c r="DU16" i="351"/>
  <c r="EC16" i="351"/>
  <c r="EK16" i="351"/>
  <c r="ES16" i="351"/>
  <c r="FA16" i="351"/>
  <c r="FI16" i="351"/>
  <c r="FQ16" i="351"/>
  <c r="FY16" i="351"/>
  <c r="GG16" i="351"/>
  <c r="GO16" i="351"/>
  <c r="GW16" i="351"/>
  <c r="HE16" i="351"/>
  <c r="HM16" i="351"/>
  <c r="HU16" i="351"/>
  <c r="IC16" i="351"/>
  <c r="IK16" i="351"/>
  <c r="IS16" i="351"/>
  <c r="JA16" i="351"/>
  <c r="JI16" i="351"/>
  <c r="JQ16" i="351"/>
  <c r="JY16" i="351"/>
  <c r="KG16" i="351"/>
  <c r="KO16" i="351"/>
  <c r="KW16" i="351"/>
  <c r="LE16" i="351"/>
  <c r="LM16" i="351"/>
  <c r="LU16" i="351"/>
  <c r="MC16" i="351"/>
  <c r="MK16" i="351"/>
  <c r="MS16" i="351"/>
  <c r="NA16" i="351"/>
  <c r="NI16" i="351"/>
  <c r="NQ16" i="351"/>
  <c r="NY16" i="351"/>
  <c r="OG16" i="351"/>
  <c r="J17" i="351"/>
  <c r="R17" i="351"/>
  <c r="Z17" i="351"/>
  <c r="AH17" i="351"/>
  <c r="AP17" i="351"/>
  <c r="AX17" i="351"/>
  <c r="BF17" i="351"/>
  <c r="BN17" i="351"/>
  <c r="BV17" i="351"/>
  <c r="CD17" i="351"/>
  <c r="BD14" i="351"/>
  <c r="DP14" i="351"/>
  <c r="GB14" i="351"/>
  <c r="IN14" i="351"/>
  <c r="KZ14" i="351"/>
  <c r="NL14" i="351"/>
  <c r="AS15" i="351"/>
  <c r="DE15" i="351"/>
  <c r="FQ15" i="351"/>
  <c r="IC15" i="351"/>
  <c r="JQ15" i="351"/>
  <c r="KC15" i="351"/>
  <c r="KK15" i="351"/>
  <c r="KS15" i="351"/>
  <c r="LA15" i="351"/>
  <c r="LI15" i="351"/>
  <c r="LQ15" i="351"/>
  <c r="LY15" i="351"/>
  <c r="MG15" i="351"/>
  <c r="MO15" i="351"/>
  <c r="MW15" i="351"/>
  <c r="NE15" i="351"/>
  <c r="NM15" i="351"/>
  <c r="NU15" i="351"/>
  <c r="OC15" i="351"/>
  <c r="F16" i="351"/>
  <c r="N16" i="351"/>
  <c r="V16" i="351"/>
  <c r="AD16" i="351"/>
  <c r="AL16" i="351"/>
  <c r="AT16" i="351"/>
  <c r="BB16" i="351"/>
  <c r="BJ16" i="351"/>
  <c r="BR16" i="351"/>
  <c r="BZ16" i="351"/>
  <c r="CH16" i="351"/>
  <c r="CP16" i="351"/>
  <c r="CX16" i="351"/>
  <c r="DF16" i="351"/>
  <c r="DN16" i="351"/>
  <c r="DV16" i="351"/>
  <c r="ED16" i="351"/>
  <c r="EL16" i="351"/>
  <c r="ET16" i="351"/>
  <c r="FB16" i="351"/>
  <c r="FJ16" i="351"/>
  <c r="FR16" i="351"/>
  <c r="FZ16" i="351"/>
  <c r="GH16" i="351"/>
  <c r="GP16" i="351"/>
  <c r="GX16" i="351"/>
  <c r="HF16" i="351"/>
  <c r="HN16" i="351"/>
  <c r="HV16" i="351"/>
  <c r="ID16" i="351"/>
  <c r="IL16" i="351"/>
  <c r="IT16" i="351"/>
  <c r="JB16" i="351"/>
  <c r="JJ16" i="351"/>
  <c r="JR16" i="351"/>
  <c r="JZ16" i="351"/>
  <c r="KH16" i="351"/>
  <c r="KP16" i="351"/>
  <c r="KX16" i="351"/>
  <c r="LF16" i="351"/>
  <c r="LN16" i="351"/>
  <c r="LV16" i="351"/>
  <c r="MD16" i="351"/>
  <c r="ML16" i="351"/>
  <c r="MT16" i="351"/>
  <c r="NB16" i="351"/>
  <c r="NJ16" i="351"/>
  <c r="NR16" i="351"/>
  <c r="NZ16" i="351"/>
  <c r="OH16" i="351"/>
  <c r="K17" i="351"/>
  <c r="S17" i="351"/>
  <c r="AA17" i="351"/>
  <c r="AI17" i="351"/>
  <c r="AQ17" i="351"/>
  <c r="AY17" i="351"/>
  <c r="BG17" i="351"/>
  <c r="BL14" i="351"/>
  <c r="DX14" i="351"/>
  <c r="GJ14" i="351"/>
  <c r="IV14" i="351"/>
  <c r="LH14" i="351"/>
  <c r="NT14" i="351"/>
  <c r="BA15" i="351"/>
  <c r="DM15" i="351"/>
  <c r="FY15" i="351"/>
  <c r="IK15" i="351"/>
  <c r="JR15" i="351"/>
  <c r="KD15" i="351"/>
  <c r="KL15" i="351"/>
  <c r="KT15" i="351"/>
  <c r="LB15" i="351"/>
  <c r="LJ15" i="351"/>
  <c r="LR15" i="351"/>
  <c r="LZ15" i="351"/>
  <c r="MH15" i="351"/>
  <c r="MP15" i="351"/>
  <c r="MX15" i="351"/>
  <c r="NF15" i="351"/>
  <c r="NN15" i="351"/>
  <c r="NV15" i="351"/>
  <c r="OD15" i="351"/>
  <c r="G16" i="351"/>
  <c r="O16" i="351"/>
  <c r="W16" i="351"/>
  <c r="AE16" i="351"/>
  <c r="AM16" i="351"/>
  <c r="AU16" i="351"/>
  <c r="BC16" i="351"/>
  <c r="BK16" i="351"/>
  <c r="BS16" i="351"/>
  <c r="CA16" i="351"/>
  <c r="CI16" i="351"/>
  <c r="CQ16" i="351"/>
  <c r="CY16" i="351"/>
  <c r="DG16" i="351"/>
  <c r="DO16" i="351"/>
  <c r="DW16" i="351"/>
  <c r="EE16" i="351"/>
  <c r="EM16" i="351"/>
  <c r="EU16" i="351"/>
  <c r="FC16" i="351"/>
  <c r="FK16" i="351"/>
  <c r="FS16" i="351"/>
  <c r="GA16" i="351"/>
  <c r="GI16" i="351"/>
  <c r="GQ16" i="351"/>
  <c r="GY16" i="351"/>
  <c r="HG16" i="351"/>
  <c r="HO16" i="351"/>
  <c r="HW16" i="351"/>
  <c r="IE16" i="351"/>
  <c r="IM16" i="351"/>
  <c r="IU16" i="351"/>
  <c r="JC16" i="351"/>
  <c r="JK16" i="351"/>
  <c r="JS16" i="351"/>
  <c r="KA16" i="351"/>
  <c r="KI16" i="351"/>
  <c r="KQ16" i="351"/>
  <c r="KY16" i="351"/>
  <c r="LG16" i="351"/>
  <c r="LO16" i="351"/>
  <c r="LW16" i="351"/>
  <c r="ME16" i="351"/>
  <c r="MM16" i="351"/>
  <c r="MU16" i="351"/>
  <c r="NC16" i="351"/>
  <c r="NK16" i="351"/>
  <c r="NS16" i="351"/>
  <c r="OA16" i="351"/>
  <c r="D17" i="351"/>
  <c r="L17" i="351"/>
  <c r="T17" i="351"/>
  <c r="AB17" i="351"/>
  <c r="AJ17" i="351"/>
  <c r="AR17" i="351"/>
  <c r="AZ17" i="351"/>
  <c r="BH17" i="351"/>
  <c r="BP17" i="351"/>
  <c r="BX17" i="351"/>
  <c r="CF17" i="351"/>
  <c r="CN17" i="351"/>
  <c r="BT14" i="351"/>
  <c r="GG15" i="351"/>
  <c r="LS15" i="351"/>
  <c r="OE15" i="351"/>
  <c r="BL16" i="351"/>
  <c r="DX16" i="351"/>
  <c r="GJ16" i="351"/>
  <c r="IV16" i="351"/>
  <c r="LH16" i="351"/>
  <c r="NT16" i="351"/>
  <c r="BA17" i="351"/>
  <c r="CH17" i="351"/>
  <c r="CS17" i="351"/>
  <c r="DA17" i="351"/>
  <c r="DI17" i="351"/>
  <c r="DQ17" i="351"/>
  <c r="DY17" i="351"/>
  <c r="EG17" i="351"/>
  <c r="EO17" i="351"/>
  <c r="EW17" i="351"/>
  <c r="FE17" i="351"/>
  <c r="FM17" i="351"/>
  <c r="FU17" i="351"/>
  <c r="GC17" i="351"/>
  <c r="GK17" i="351"/>
  <c r="GS17" i="351"/>
  <c r="HA17" i="351"/>
  <c r="HI17" i="351"/>
  <c r="HQ17" i="351"/>
  <c r="HY17" i="351"/>
  <c r="IG17" i="351"/>
  <c r="IO17" i="351"/>
  <c r="IW17" i="351"/>
  <c r="JE17" i="351"/>
  <c r="JM17" i="351"/>
  <c r="JU17" i="351"/>
  <c r="KC17" i="351"/>
  <c r="KK17" i="351"/>
  <c r="KS17" i="351"/>
  <c r="LA17" i="351"/>
  <c r="LI17" i="351"/>
  <c r="LQ17" i="351"/>
  <c r="LY17" i="351"/>
  <c r="MG17" i="351"/>
  <c r="MO17" i="351"/>
  <c r="MW17" i="351"/>
  <c r="NE17" i="351"/>
  <c r="NM17" i="351"/>
  <c r="NU17" i="351"/>
  <c r="OC17" i="351"/>
  <c r="F18" i="351"/>
  <c r="N18" i="351"/>
  <c r="V18" i="351"/>
  <c r="AD18" i="351"/>
  <c r="AL18" i="351"/>
  <c r="AT18" i="351"/>
  <c r="BB18" i="351"/>
  <c r="BJ18" i="351"/>
  <c r="BR18" i="351"/>
  <c r="BZ18" i="351"/>
  <c r="CH18" i="351"/>
  <c r="CP18" i="351"/>
  <c r="CX18" i="351"/>
  <c r="DF18" i="351"/>
  <c r="DN18" i="351"/>
  <c r="DV18" i="351"/>
  <c r="ED18" i="351"/>
  <c r="EL18" i="351"/>
  <c r="ET18" i="351"/>
  <c r="FB18" i="351"/>
  <c r="FJ18" i="351"/>
  <c r="FR18" i="351"/>
  <c r="FZ18" i="351"/>
  <c r="GH18" i="351"/>
  <c r="GP18" i="351"/>
  <c r="GX18" i="351"/>
  <c r="HF18" i="351"/>
  <c r="HN18" i="351"/>
  <c r="HV18" i="351"/>
  <c r="ID18" i="351"/>
  <c r="IL18" i="351"/>
  <c r="IT18" i="351"/>
  <c r="JB18" i="351"/>
  <c r="JJ18" i="351"/>
  <c r="JR18" i="351"/>
  <c r="JZ18" i="351"/>
  <c r="KH18" i="351"/>
  <c r="EF14" i="351"/>
  <c r="IS15" i="351"/>
  <c r="MA15" i="351"/>
  <c r="H16" i="351"/>
  <c r="BT16" i="351"/>
  <c r="EF16" i="351"/>
  <c r="GR16" i="351"/>
  <c r="JD16" i="351"/>
  <c r="LP16" i="351"/>
  <c r="OB16" i="351"/>
  <c r="BI17" i="351"/>
  <c r="CK17" i="351"/>
  <c r="CT17" i="351"/>
  <c r="DB17" i="351"/>
  <c r="DJ17" i="351"/>
  <c r="DR17" i="351"/>
  <c r="DZ17" i="351"/>
  <c r="EH17" i="351"/>
  <c r="EP17" i="351"/>
  <c r="EX17" i="351"/>
  <c r="FF17" i="351"/>
  <c r="FN17" i="351"/>
  <c r="FV17" i="351"/>
  <c r="GD17" i="351"/>
  <c r="GL17" i="351"/>
  <c r="GT17" i="351"/>
  <c r="HB17" i="351"/>
  <c r="HJ17" i="351"/>
  <c r="HR17" i="351"/>
  <c r="HZ17" i="351"/>
  <c r="IH17" i="351"/>
  <c r="IP17" i="351"/>
  <c r="IX17" i="351"/>
  <c r="JF17" i="351"/>
  <c r="JN17" i="351"/>
  <c r="JV17" i="351"/>
  <c r="KD17" i="351"/>
  <c r="KL17" i="351"/>
  <c r="KT17" i="351"/>
  <c r="LB17" i="351"/>
  <c r="LJ17" i="351"/>
  <c r="LR17" i="351"/>
  <c r="LZ17" i="351"/>
  <c r="MH17" i="351"/>
  <c r="MP17" i="351"/>
  <c r="MX17" i="351"/>
  <c r="NF17" i="351"/>
  <c r="NN17" i="351"/>
  <c r="NV17" i="351"/>
  <c r="OD17" i="351"/>
  <c r="G18" i="351"/>
  <c r="O18" i="351"/>
  <c r="W18" i="351"/>
  <c r="AE18" i="351"/>
  <c r="AM18" i="351"/>
  <c r="AU18" i="351"/>
  <c r="BC18" i="351"/>
  <c r="BK18" i="351"/>
  <c r="BS18" i="351"/>
  <c r="CA18" i="351"/>
  <c r="CI18" i="351"/>
  <c r="CQ18" i="351"/>
  <c r="CY18" i="351"/>
  <c r="DG18" i="351"/>
  <c r="DO18" i="351"/>
  <c r="DW18" i="351"/>
  <c r="EE18" i="351"/>
  <c r="EM18" i="351"/>
  <c r="EU18" i="351"/>
  <c r="FC18" i="351"/>
  <c r="FK18" i="351"/>
  <c r="FS18" i="351"/>
  <c r="GA18" i="351"/>
  <c r="GI18" i="351"/>
  <c r="GQ18" i="351"/>
  <c r="GY18" i="351"/>
  <c r="HG18" i="351"/>
  <c r="HO18" i="351"/>
  <c r="HW18" i="351"/>
  <c r="IE18" i="351"/>
  <c r="IM18" i="351"/>
  <c r="IU18" i="351"/>
  <c r="JC18" i="351"/>
  <c r="JK18" i="351"/>
  <c r="JS18" i="351"/>
  <c r="KA18" i="351"/>
  <c r="KI18" i="351"/>
  <c r="KQ18" i="351"/>
  <c r="KY18" i="351"/>
  <c r="LG18" i="351"/>
  <c r="LO18" i="351"/>
  <c r="GR14" i="351"/>
  <c r="JT15" i="351"/>
  <c r="MI15" i="351"/>
  <c r="P16" i="351"/>
  <c r="CB16" i="351"/>
  <c r="EN16" i="351"/>
  <c r="GZ16" i="351"/>
  <c r="JL16" i="351"/>
  <c r="LX16" i="351"/>
  <c r="E17" i="351"/>
  <c r="BO17" i="351"/>
  <c r="CL17" i="351"/>
  <c r="CU17" i="351"/>
  <c r="DC17" i="351"/>
  <c r="DK17" i="351"/>
  <c r="DS17" i="351"/>
  <c r="EA17" i="351"/>
  <c r="EI17" i="351"/>
  <c r="EQ17" i="351"/>
  <c r="EY17" i="351"/>
  <c r="FG17" i="351"/>
  <c r="FO17" i="351"/>
  <c r="FW17" i="351"/>
  <c r="GE17" i="351"/>
  <c r="GM17" i="351"/>
  <c r="GU17" i="351"/>
  <c r="HC17" i="351"/>
  <c r="HK17" i="351"/>
  <c r="HS17" i="351"/>
  <c r="IA17" i="351"/>
  <c r="II17" i="351"/>
  <c r="IQ17" i="351"/>
  <c r="IY17" i="351"/>
  <c r="JG17" i="351"/>
  <c r="JO17" i="351"/>
  <c r="JW17" i="351"/>
  <c r="KE17" i="351"/>
  <c r="KM17" i="351"/>
  <c r="KU17" i="351"/>
  <c r="LC17" i="351"/>
  <c r="LK17" i="351"/>
  <c r="LS17" i="351"/>
  <c r="MA17" i="351"/>
  <c r="MI17" i="351"/>
  <c r="MQ17" i="351"/>
  <c r="MY17" i="351"/>
  <c r="NG17" i="351"/>
  <c r="NO17" i="351"/>
  <c r="NW17" i="351"/>
  <c r="OE17" i="351"/>
  <c r="H18" i="351"/>
  <c r="P18" i="351"/>
  <c r="X18" i="351"/>
  <c r="AF18" i="351"/>
  <c r="AN18" i="351"/>
  <c r="AV18" i="351"/>
  <c r="BD18" i="351"/>
  <c r="BL18" i="351"/>
  <c r="BT18" i="351"/>
  <c r="CB18" i="351"/>
  <c r="CJ18" i="351"/>
  <c r="CR18" i="351"/>
  <c r="CZ18" i="351"/>
  <c r="DH18" i="351"/>
  <c r="DP18" i="351"/>
  <c r="DX18" i="351"/>
  <c r="EF18" i="351"/>
  <c r="EN18" i="351"/>
  <c r="EV18" i="351"/>
  <c r="FD18" i="351"/>
  <c r="FL18" i="351"/>
  <c r="FT18" i="351"/>
  <c r="GB18" i="351"/>
  <c r="GJ18" i="351"/>
  <c r="GR18" i="351"/>
  <c r="GZ18" i="351"/>
  <c r="HH18" i="351"/>
  <c r="HP18" i="351"/>
  <c r="HX18" i="351"/>
  <c r="IF18" i="351"/>
  <c r="IN18" i="351"/>
  <c r="IV18" i="351"/>
  <c r="JD18" i="351"/>
  <c r="JL18" i="351"/>
  <c r="JT18" i="351"/>
  <c r="KB18" i="351"/>
  <c r="KJ18" i="351"/>
  <c r="KR18" i="351"/>
  <c r="KZ18" i="351"/>
  <c r="LH18" i="351"/>
  <c r="LP18" i="351"/>
  <c r="LX18" i="351"/>
  <c r="JD14" i="351"/>
  <c r="KE15" i="351"/>
  <c r="MQ15" i="351"/>
  <c r="X16" i="351"/>
  <c r="CJ16" i="351"/>
  <c r="EV16" i="351"/>
  <c r="HH16" i="351"/>
  <c r="JT16" i="351"/>
  <c r="MF16" i="351"/>
  <c r="M17" i="351"/>
  <c r="BQ17" i="351"/>
  <c r="CM17" i="351"/>
  <c r="CV17" i="351"/>
  <c r="DD17" i="351"/>
  <c r="DL17" i="351"/>
  <c r="DT17" i="351"/>
  <c r="EB17" i="351"/>
  <c r="EJ17" i="351"/>
  <c r="ER17" i="351"/>
  <c r="EZ17" i="351"/>
  <c r="FH17" i="351"/>
  <c r="FP17" i="351"/>
  <c r="FX17" i="351"/>
  <c r="GF17" i="351"/>
  <c r="GN17" i="351"/>
  <c r="GV17" i="351"/>
  <c r="HD17" i="351"/>
  <c r="HL17" i="351"/>
  <c r="HT17" i="351"/>
  <c r="IB17" i="351"/>
  <c r="IJ17" i="351"/>
  <c r="IR17" i="351"/>
  <c r="IZ17" i="351"/>
  <c r="JH17" i="351"/>
  <c r="JP17" i="351"/>
  <c r="JX17" i="351"/>
  <c r="KF17" i="351"/>
  <c r="KN17" i="351"/>
  <c r="KV17" i="351"/>
  <c r="LD17" i="351"/>
  <c r="LL17" i="351"/>
  <c r="LT17" i="351"/>
  <c r="MB17" i="351"/>
  <c r="MJ17" i="351"/>
  <c r="MR17" i="351"/>
  <c r="MZ17" i="351"/>
  <c r="NH17" i="351"/>
  <c r="NP17" i="351"/>
  <c r="NX17" i="351"/>
  <c r="OF17" i="351"/>
  <c r="I18" i="351"/>
  <c r="Q18" i="351"/>
  <c r="Y18" i="351"/>
  <c r="AG18" i="351"/>
  <c r="AO18" i="351"/>
  <c r="AW18" i="351"/>
  <c r="BE18" i="351"/>
  <c r="BM18" i="351"/>
  <c r="BU18" i="351"/>
  <c r="CC18" i="351"/>
  <c r="CK18" i="351"/>
  <c r="CS18" i="351"/>
  <c r="DA18" i="351"/>
  <c r="DI18" i="351"/>
  <c r="DQ18" i="351"/>
  <c r="DY18" i="351"/>
  <c r="EG18" i="351"/>
  <c r="EO18" i="351"/>
  <c r="EW18" i="351"/>
  <c r="FE18" i="351"/>
  <c r="FM18" i="351"/>
  <c r="FU18" i="351"/>
  <c r="GC18" i="351"/>
  <c r="GK18" i="351"/>
  <c r="GS18" i="351"/>
  <c r="HA18" i="351"/>
  <c r="HI18" i="351"/>
  <c r="HQ18" i="351"/>
  <c r="HY18" i="351"/>
  <c r="IG18" i="351"/>
  <c r="IO18" i="351"/>
  <c r="IW18" i="351"/>
  <c r="JE18" i="351"/>
  <c r="JM18" i="351"/>
  <c r="JU18" i="351"/>
  <c r="KC18" i="351"/>
  <c r="KK18" i="351"/>
  <c r="KS18" i="351"/>
  <c r="LA18" i="351"/>
  <c r="LI18" i="351"/>
  <c r="LQ18" i="351"/>
  <c r="LY18" i="351"/>
  <c r="LP14" i="351"/>
  <c r="KM15" i="351"/>
  <c r="MY15" i="351"/>
  <c r="AF16" i="351"/>
  <c r="CR16" i="351"/>
  <c r="FD16" i="351"/>
  <c r="HP16" i="351"/>
  <c r="KB16" i="351"/>
  <c r="MN16" i="351"/>
  <c r="U17" i="351"/>
  <c r="BW17" i="351"/>
  <c r="CO17" i="351"/>
  <c r="CW17" i="351"/>
  <c r="DE17" i="351"/>
  <c r="DM17" i="351"/>
  <c r="DU17" i="351"/>
  <c r="EC17" i="351"/>
  <c r="EK17" i="351"/>
  <c r="ES17" i="351"/>
  <c r="FA17" i="351"/>
  <c r="FI17" i="351"/>
  <c r="FQ17" i="351"/>
  <c r="FY17" i="351"/>
  <c r="GG17" i="351"/>
  <c r="GO17" i="351"/>
  <c r="GW17" i="351"/>
  <c r="HE17" i="351"/>
  <c r="HM17" i="351"/>
  <c r="HU17" i="351"/>
  <c r="IC17" i="351"/>
  <c r="IK17" i="351"/>
  <c r="IS17" i="351"/>
  <c r="JA17" i="351"/>
  <c r="JI17" i="351"/>
  <c r="JQ17" i="351"/>
  <c r="JY17" i="351"/>
  <c r="KG17" i="351"/>
  <c r="KO17" i="351"/>
  <c r="KW17" i="351"/>
  <c r="LE17" i="351"/>
  <c r="LM17" i="351"/>
  <c r="LU17" i="351"/>
  <c r="MC17" i="351"/>
  <c r="MK17" i="351"/>
  <c r="MS17" i="351"/>
  <c r="NA17" i="351"/>
  <c r="NI17" i="351"/>
  <c r="NQ17" i="351"/>
  <c r="NY17" i="351"/>
  <c r="OG17" i="351"/>
  <c r="J18" i="351"/>
  <c r="R18" i="351"/>
  <c r="Z18" i="351"/>
  <c r="AH18" i="351"/>
  <c r="AP18" i="351"/>
  <c r="AX18" i="351"/>
  <c r="BF18" i="351"/>
  <c r="BN18" i="351"/>
  <c r="BV18" i="351"/>
  <c r="CD18" i="351"/>
  <c r="CL18" i="351"/>
  <c r="CT18" i="351"/>
  <c r="DB18" i="351"/>
  <c r="DJ18" i="351"/>
  <c r="DR18" i="351"/>
  <c r="DZ18" i="351"/>
  <c r="EH18" i="351"/>
  <c r="EP18" i="351"/>
  <c r="EX18" i="351"/>
  <c r="FF18" i="351"/>
  <c r="FN18" i="351"/>
  <c r="FV18" i="351"/>
  <c r="GD18" i="351"/>
  <c r="GL18" i="351"/>
  <c r="GT18" i="351"/>
  <c r="HB18" i="351"/>
  <c r="HJ18" i="351"/>
  <c r="HR18" i="351"/>
  <c r="HZ18" i="351"/>
  <c r="IH18" i="351"/>
  <c r="IP18" i="351"/>
  <c r="IX18" i="351"/>
  <c r="JF18" i="351"/>
  <c r="JN18" i="351"/>
  <c r="JV18" i="351"/>
  <c r="KD18" i="351"/>
  <c r="KL18" i="351"/>
  <c r="KT18" i="351"/>
  <c r="LB18" i="351"/>
  <c r="LJ18" i="351"/>
  <c r="LR18" i="351"/>
  <c r="LZ18" i="351"/>
  <c r="OB14" i="351"/>
  <c r="KU15" i="351"/>
  <c r="NG15" i="351"/>
  <c r="AN16" i="351"/>
  <c r="CZ16" i="351"/>
  <c r="FL16" i="351"/>
  <c r="HX16" i="351"/>
  <c r="KJ16" i="351"/>
  <c r="MV16" i="351"/>
  <c r="AC17" i="351"/>
  <c r="BY17" i="351"/>
  <c r="CP17" i="351"/>
  <c r="CX17" i="351"/>
  <c r="DF17" i="351"/>
  <c r="DN17" i="351"/>
  <c r="DV17" i="351"/>
  <c r="ED17" i="351"/>
  <c r="EL17" i="351"/>
  <c r="ET17" i="351"/>
  <c r="FB17" i="351"/>
  <c r="FJ17" i="351"/>
  <c r="FR17" i="351"/>
  <c r="FZ17" i="351"/>
  <c r="GH17" i="351"/>
  <c r="GP17" i="351"/>
  <c r="GX17" i="351"/>
  <c r="HF17" i="351"/>
  <c r="HN17" i="351"/>
  <c r="HV17" i="351"/>
  <c r="ID17" i="351"/>
  <c r="IL17" i="351"/>
  <c r="IT17" i="351"/>
  <c r="JB17" i="351"/>
  <c r="JJ17" i="351"/>
  <c r="JR17" i="351"/>
  <c r="JZ17" i="351"/>
  <c r="KH17" i="351"/>
  <c r="KP17" i="351"/>
  <c r="KX17" i="351"/>
  <c r="LF17" i="351"/>
  <c r="LN17" i="351"/>
  <c r="LV17" i="351"/>
  <c r="MD17" i="351"/>
  <c r="ML17" i="351"/>
  <c r="MT17" i="351"/>
  <c r="NB17" i="351"/>
  <c r="NJ17" i="351"/>
  <c r="NR17" i="351"/>
  <c r="NZ17" i="351"/>
  <c r="OH17" i="351"/>
  <c r="K18" i="351"/>
  <c r="S18" i="351"/>
  <c r="AA18" i="351"/>
  <c r="AI18" i="351"/>
  <c r="AQ18" i="351"/>
  <c r="AY18" i="351"/>
  <c r="BG18" i="351"/>
  <c r="BO18" i="351"/>
  <c r="BW18" i="351"/>
  <c r="CE18" i="351"/>
  <c r="CM18" i="351"/>
  <c r="CU18" i="351"/>
  <c r="DC18" i="351"/>
  <c r="DK18" i="351"/>
  <c r="DS18" i="351"/>
  <c r="EA18" i="351"/>
  <c r="EI18" i="351"/>
  <c r="EQ18" i="351"/>
  <c r="EY18" i="351"/>
  <c r="FG18" i="351"/>
  <c r="FO18" i="351"/>
  <c r="FW18" i="351"/>
  <c r="GE18" i="351"/>
  <c r="GM18" i="351"/>
  <c r="GU18" i="351"/>
  <c r="HC18" i="351"/>
  <c r="HK18" i="351"/>
  <c r="HS18" i="351"/>
  <c r="IA18" i="351"/>
  <c r="II18" i="351"/>
  <c r="IQ18" i="351"/>
  <c r="IY18" i="351"/>
  <c r="JG18" i="351"/>
  <c r="JO18" i="351"/>
  <c r="JW18" i="351"/>
  <c r="BI15" i="351"/>
  <c r="LC15" i="351"/>
  <c r="NO15" i="351"/>
  <c r="AV16" i="351"/>
  <c r="DH16" i="351"/>
  <c r="FT16" i="351"/>
  <c r="IF16" i="351"/>
  <c r="KR16" i="351"/>
  <c r="ND16" i="351"/>
  <c r="AK17" i="351"/>
  <c r="CE17" i="351"/>
  <c r="CQ17" i="351"/>
  <c r="CY17" i="351"/>
  <c r="DG17" i="351"/>
  <c r="DO17" i="351"/>
  <c r="DW17" i="351"/>
  <c r="EE17" i="351"/>
  <c r="EM17" i="351"/>
  <c r="EU17" i="351"/>
  <c r="FC17" i="351"/>
  <c r="FK17" i="351"/>
  <c r="FS17" i="351"/>
  <c r="GA17" i="351"/>
  <c r="GI17" i="351"/>
  <c r="GQ17" i="351"/>
  <c r="GY17" i="351"/>
  <c r="HG17" i="351"/>
  <c r="HO17" i="351"/>
  <c r="HW17" i="351"/>
  <c r="IE17" i="351"/>
  <c r="IM17" i="351"/>
  <c r="IU17" i="351"/>
  <c r="JC17" i="351"/>
  <c r="JK17" i="351"/>
  <c r="JS17" i="351"/>
  <c r="KA17" i="351"/>
  <c r="KI17" i="351"/>
  <c r="KQ17" i="351"/>
  <c r="KY17" i="351"/>
  <c r="LG17" i="351"/>
  <c r="LO17" i="351"/>
  <c r="LW17" i="351"/>
  <c r="ME17" i="351"/>
  <c r="MM17" i="351"/>
  <c r="MU17" i="351"/>
  <c r="NC17" i="351"/>
  <c r="NK17" i="351"/>
  <c r="NS17" i="351"/>
  <c r="OA17" i="351"/>
  <c r="D18" i="351"/>
  <c r="L18" i="351"/>
  <c r="T18" i="351"/>
  <c r="AB18" i="351"/>
  <c r="AJ18" i="351"/>
  <c r="AR18" i="351"/>
  <c r="AZ18" i="351"/>
  <c r="BH18" i="351"/>
  <c r="BP18" i="351"/>
  <c r="BX18" i="351"/>
  <c r="CF18" i="351"/>
  <c r="CN18" i="351"/>
  <c r="CV18" i="351"/>
  <c r="DD18" i="351"/>
  <c r="DL18" i="351"/>
  <c r="DT18" i="351"/>
  <c r="EB18" i="351"/>
  <c r="EJ18" i="351"/>
  <c r="ER18" i="351"/>
  <c r="EZ18" i="351"/>
  <c r="FH18" i="351"/>
  <c r="FP18" i="351"/>
  <c r="FX18" i="351"/>
  <c r="GF18" i="351"/>
  <c r="GN18" i="351"/>
  <c r="GV18" i="351"/>
  <c r="HD18" i="351"/>
  <c r="HL18" i="351"/>
  <c r="HT18" i="351"/>
  <c r="IB18" i="351"/>
  <c r="IJ18" i="351"/>
  <c r="IR18" i="351"/>
  <c r="IZ18" i="351"/>
  <c r="JH18" i="351"/>
  <c r="JP18" i="351"/>
  <c r="JX18" i="351"/>
  <c r="KF18" i="351"/>
  <c r="KN18" i="351"/>
  <c r="KV18" i="351"/>
  <c r="LD18" i="351"/>
  <c r="LL18" i="351"/>
  <c r="LT18" i="351"/>
  <c r="MB18" i="351"/>
  <c r="DU15" i="351"/>
  <c r="NL16" i="351"/>
  <c r="EF17" i="351"/>
  <c r="GR17" i="351"/>
  <c r="JD17" i="351"/>
  <c r="LP17" i="351"/>
  <c r="OB17" i="351"/>
  <c r="BI18" i="351"/>
  <c r="DU18" i="351"/>
  <c r="GG18" i="351"/>
  <c r="IS18" i="351"/>
  <c r="KO18" i="351"/>
  <c r="LK18" i="351"/>
  <c r="MC18" i="351"/>
  <c r="MK18" i="351"/>
  <c r="MS18" i="351"/>
  <c r="NA18" i="351"/>
  <c r="NI18" i="351"/>
  <c r="NQ18" i="351"/>
  <c r="NY18" i="351"/>
  <c r="OG18" i="351"/>
  <c r="J19" i="351"/>
  <c r="R19" i="351"/>
  <c r="Z19" i="351"/>
  <c r="AH19" i="351"/>
  <c r="AP19" i="351"/>
  <c r="AX19" i="351"/>
  <c r="BF19" i="351"/>
  <c r="BN19" i="351"/>
  <c r="BV19" i="351"/>
  <c r="CD19" i="351"/>
  <c r="CL19" i="351"/>
  <c r="CT19" i="351"/>
  <c r="DB19" i="351"/>
  <c r="DJ19" i="351"/>
  <c r="DR19" i="351"/>
  <c r="DZ19" i="351"/>
  <c r="EH19" i="351"/>
  <c r="EP19" i="351"/>
  <c r="EX19" i="351"/>
  <c r="FF19" i="351"/>
  <c r="FN19" i="351"/>
  <c r="FV19" i="351"/>
  <c r="GD19" i="351"/>
  <c r="GL19" i="351"/>
  <c r="GT19" i="351"/>
  <c r="HB19" i="351"/>
  <c r="HJ19" i="351"/>
  <c r="HR19" i="351"/>
  <c r="HZ19" i="351"/>
  <c r="IH19" i="351"/>
  <c r="IP19" i="351"/>
  <c r="IX19" i="351"/>
  <c r="JF19" i="351"/>
  <c r="JN19" i="351"/>
  <c r="JV19" i="351"/>
  <c r="KD19" i="351"/>
  <c r="KL19" i="351"/>
  <c r="KT19" i="351"/>
  <c r="LB19" i="351"/>
  <c r="LJ19" i="351"/>
  <c r="LR19" i="351"/>
  <c r="LZ19" i="351"/>
  <c r="MH19" i="351"/>
  <c r="MP19" i="351"/>
  <c r="MX19" i="351"/>
  <c r="NF19" i="351"/>
  <c r="NN19" i="351"/>
  <c r="NV19" i="351"/>
  <c r="OD19" i="351"/>
  <c r="G20" i="351"/>
  <c r="O20" i="351"/>
  <c r="W20" i="351"/>
  <c r="AE20" i="351"/>
  <c r="AM20" i="351"/>
  <c r="AU20" i="351"/>
  <c r="BC20" i="351"/>
  <c r="BK20" i="351"/>
  <c r="BS20" i="351"/>
  <c r="CA20" i="351"/>
  <c r="CI20" i="351"/>
  <c r="CQ20" i="351"/>
  <c r="CY20" i="351"/>
  <c r="DG20" i="351"/>
  <c r="DO20" i="351"/>
  <c r="DW20" i="351"/>
  <c r="EE20" i="351"/>
  <c r="EM20" i="351"/>
  <c r="EU20" i="351"/>
  <c r="FC20" i="351"/>
  <c r="FK20" i="351"/>
  <c r="FS20" i="351"/>
  <c r="GA20" i="351"/>
  <c r="GI20" i="351"/>
  <c r="GQ20" i="351"/>
  <c r="GY20" i="351"/>
  <c r="HG20" i="351"/>
  <c r="HO20" i="351"/>
  <c r="HW20" i="351"/>
  <c r="IE20" i="351"/>
  <c r="IM20" i="351"/>
  <c r="IU20" i="351"/>
  <c r="JC20" i="351"/>
  <c r="JK20" i="351"/>
  <c r="JS20" i="351"/>
  <c r="KA20" i="351"/>
  <c r="KI20" i="351"/>
  <c r="KQ20" i="351"/>
  <c r="KY20" i="351"/>
  <c r="LG20" i="351"/>
  <c r="LO20" i="351"/>
  <c r="LW20" i="351"/>
  <c r="ME20" i="351"/>
  <c r="MM20" i="351"/>
  <c r="MU20" i="351"/>
  <c r="NC20" i="351"/>
  <c r="NK20" i="351"/>
  <c r="NS20" i="351"/>
  <c r="OA20" i="351"/>
  <c r="D21" i="351"/>
  <c r="L21" i="351"/>
  <c r="T21" i="351"/>
  <c r="AB21" i="351"/>
  <c r="AJ21" i="351"/>
  <c r="AR21" i="351"/>
  <c r="AZ21" i="351"/>
  <c r="BH21" i="351"/>
  <c r="BP21" i="351"/>
  <c r="BX21" i="351"/>
  <c r="CF21" i="351"/>
  <c r="CN21" i="351"/>
  <c r="CV21" i="351"/>
  <c r="DD21" i="351"/>
  <c r="DL21" i="351"/>
  <c r="DT21" i="351"/>
  <c r="EB21" i="351"/>
  <c r="EJ21" i="351"/>
  <c r="ER21" i="351"/>
  <c r="EZ21" i="351"/>
  <c r="FH21" i="351"/>
  <c r="FP21" i="351"/>
  <c r="FX21" i="351"/>
  <c r="GF21" i="351"/>
  <c r="GN21" i="351"/>
  <c r="GV21" i="351"/>
  <c r="HD21" i="351"/>
  <c r="HL21" i="351"/>
  <c r="HT21" i="351"/>
  <c r="IB21" i="351"/>
  <c r="IJ21" i="351"/>
  <c r="IR21" i="351"/>
  <c r="IZ21" i="351"/>
  <c r="JH21" i="351"/>
  <c r="JP21" i="351"/>
  <c r="JX21" i="351"/>
  <c r="KF21" i="351"/>
  <c r="KN21" i="351"/>
  <c r="KV21" i="351"/>
  <c r="LD21" i="351"/>
  <c r="LL21" i="351"/>
  <c r="LT21" i="351"/>
  <c r="MB21" i="351"/>
  <c r="MJ21" i="351"/>
  <c r="MR21" i="351"/>
  <c r="MZ21" i="351"/>
  <c r="NH21" i="351"/>
  <c r="NP21" i="351"/>
  <c r="NX21" i="351"/>
  <c r="OF21" i="351"/>
  <c r="I22" i="351"/>
  <c r="LK15" i="351"/>
  <c r="AS17" i="351"/>
  <c r="EN17" i="351"/>
  <c r="GZ17" i="351"/>
  <c r="JL17" i="351"/>
  <c r="LX17" i="351"/>
  <c r="E18" i="351"/>
  <c r="BQ18" i="351"/>
  <c r="EC18" i="351"/>
  <c r="GO18" i="351"/>
  <c r="JA18" i="351"/>
  <c r="KP18" i="351"/>
  <c r="LM18" i="351"/>
  <c r="MD18" i="351"/>
  <c r="ML18" i="351"/>
  <c r="MT18" i="351"/>
  <c r="NB18" i="351"/>
  <c r="NJ18" i="351"/>
  <c r="NR18" i="351"/>
  <c r="NZ18" i="351"/>
  <c r="OH18" i="351"/>
  <c r="K19" i="351"/>
  <c r="S19" i="351"/>
  <c r="AA19" i="351"/>
  <c r="AI19" i="351"/>
  <c r="AQ19" i="351"/>
  <c r="AY19" i="351"/>
  <c r="BG19" i="351"/>
  <c r="BO19" i="351"/>
  <c r="BW19" i="351"/>
  <c r="CE19" i="351"/>
  <c r="CM19" i="351"/>
  <c r="CU19" i="351"/>
  <c r="DC19" i="351"/>
  <c r="DK19" i="351"/>
  <c r="DS19" i="351"/>
  <c r="EA19" i="351"/>
  <c r="EI19" i="351"/>
  <c r="EQ19" i="351"/>
  <c r="EY19" i="351"/>
  <c r="FG19" i="351"/>
  <c r="FO19" i="351"/>
  <c r="FW19" i="351"/>
  <c r="GE19" i="351"/>
  <c r="GM19" i="351"/>
  <c r="GU19" i="351"/>
  <c r="HC19" i="351"/>
  <c r="HK19" i="351"/>
  <c r="HS19" i="351"/>
  <c r="IA19" i="351"/>
  <c r="II19" i="351"/>
  <c r="IQ19" i="351"/>
  <c r="IY19" i="351"/>
  <c r="JG19" i="351"/>
  <c r="JO19" i="351"/>
  <c r="JW19" i="351"/>
  <c r="KE19" i="351"/>
  <c r="KM19" i="351"/>
  <c r="KU19" i="351"/>
  <c r="LC19" i="351"/>
  <c r="LK19" i="351"/>
  <c r="LS19" i="351"/>
  <c r="MA19" i="351"/>
  <c r="MI19" i="351"/>
  <c r="MQ19" i="351"/>
  <c r="MY19" i="351"/>
  <c r="NG19" i="351"/>
  <c r="NO19" i="351"/>
  <c r="NW19" i="351"/>
  <c r="OE19" i="351"/>
  <c r="H20" i="351"/>
  <c r="P20" i="351"/>
  <c r="X20" i="351"/>
  <c r="AF20" i="351"/>
  <c r="AN20" i="351"/>
  <c r="AV20" i="351"/>
  <c r="BD20" i="351"/>
  <c r="BL20" i="351"/>
  <c r="BT20" i="351"/>
  <c r="CB20" i="351"/>
  <c r="CJ20" i="351"/>
  <c r="CR20" i="351"/>
  <c r="CZ20" i="351"/>
  <c r="DH20" i="351"/>
  <c r="DP20" i="351"/>
  <c r="DX20" i="351"/>
  <c r="EF20" i="351"/>
  <c r="EN20" i="351"/>
  <c r="EV20" i="351"/>
  <c r="FD20" i="351"/>
  <c r="FL20" i="351"/>
  <c r="FT20" i="351"/>
  <c r="GB20" i="351"/>
  <c r="GJ20" i="351"/>
  <c r="GR20" i="351"/>
  <c r="GZ20" i="351"/>
  <c r="HH20" i="351"/>
  <c r="HP20" i="351"/>
  <c r="HX20" i="351"/>
  <c r="IF20" i="351"/>
  <c r="IN20" i="351"/>
  <c r="IV20" i="351"/>
  <c r="JD20" i="351"/>
  <c r="JL20" i="351"/>
  <c r="JT20" i="351"/>
  <c r="KB20" i="351"/>
  <c r="KJ20" i="351"/>
  <c r="KR20" i="351"/>
  <c r="KZ20" i="351"/>
  <c r="LH20" i="351"/>
  <c r="LP20" i="351"/>
  <c r="LX20" i="351"/>
  <c r="MF20" i="351"/>
  <c r="MN20" i="351"/>
  <c r="MV20" i="351"/>
  <c r="ND20" i="351"/>
  <c r="NL20" i="351"/>
  <c r="NT20" i="351"/>
  <c r="OB20" i="351"/>
  <c r="E21" i="351"/>
  <c r="M21" i="351"/>
  <c r="U21" i="351"/>
  <c r="AC21" i="351"/>
  <c r="AK21" i="351"/>
  <c r="AS21" i="351"/>
  <c r="BA21" i="351"/>
  <c r="BI21" i="351"/>
  <c r="BQ21" i="351"/>
  <c r="BY21" i="351"/>
  <c r="CG21" i="351"/>
  <c r="CO21" i="351"/>
  <c r="CW21" i="351"/>
  <c r="DE21" i="351"/>
  <c r="DM21" i="351"/>
  <c r="DU21" i="351"/>
  <c r="EC21" i="351"/>
  <c r="EK21" i="351"/>
  <c r="ES21" i="351"/>
  <c r="FA21" i="351"/>
  <c r="FI21" i="351"/>
  <c r="FQ21" i="351"/>
  <c r="FY21" i="351"/>
  <c r="GG21" i="351"/>
  <c r="GO21" i="351"/>
  <c r="GW21" i="351"/>
  <c r="HE21" i="351"/>
  <c r="HM21" i="351"/>
  <c r="HU21" i="351"/>
  <c r="IC21" i="351"/>
  <c r="IK21" i="351"/>
  <c r="IS21" i="351"/>
  <c r="JA21" i="351"/>
  <c r="JI21" i="351"/>
  <c r="JQ21" i="351"/>
  <c r="JY21" i="351"/>
  <c r="KG21" i="351"/>
  <c r="KO21" i="351"/>
  <c r="KW21" i="351"/>
  <c r="LE21" i="351"/>
  <c r="LM21" i="351"/>
  <c r="LU21" i="351"/>
  <c r="MC21" i="351"/>
  <c r="MK21" i="351"/>
  <c r="MS21" i="351"/>
  <c r="NA21" i="351"/>
  <c r="NI21" i="351"/>
  <c r="NQ21" i="351"/>
  <c r="NY21" i="351"/>
  <c r="OG21" i="351"/>
  <c r="J22" i="351"/>
  <c r="NW15" i="351"/>
  <c r="CG17" i="351"/>
  <c r="EV17" i="351"/>
  <c r="HH17" i="351"/>
  <c r="JT17" i="351"/>
  <c r="MF17" i="351"/>
  <c r="M18" i="351"/>
  <c r="BY18" i="351"/>
  <c r="EK18" i="351"/>
  <c r="GW18" i="351"/>
  <c r="JI18" i="351"/>
  <c r="KU18" i="351"/>
  <c r="LN18" i="351"/>
  <c r="ME18" i="351"/>
  <c r="MM18" i="351"/>
  <c r="MU18" i="351"/>
  <c r="NC18" i="351"/>
  <c r="NK18" i="351"/>
  <c r="NS18" i="351"/>
  <c r="OA18" i="351"/>
  <c r="D19" i="351"/>
  <c r="L19" i="351"/>
  <c r="T19" i="351"/>
  <c r="AB19" i="351"/>
  <c r="AJ19" i="351"/>
  <c r="AR19" i="351"/>
  <c r="AZ19" i="351"/>
  <c r="BH19" i="351"/>
  <c r="BP19" i="351"/>
  <c r="BX19" i="351"/>
  <c r="CF19" i="351"/>
  <c r="CN19" i="351"/>
  <c r="CV19" i="351"/>
  <c r="DD19" i="351"/>
  <c r="DL19" i="351"/>
  <c r="DT19" i="351"/>
  <c r="EB19" i="351"/>
  <c r="EJ19" i="351"/>
  <c r="ER19" i="351"/>
  <c r="EZ19" i="351"/>
  <c r="FH19" i="351"/>
  <c r="FP19" i="351"/>
  <c r="FX19" i="351"/>
  <c r="GF19" i="351"/>
  <c r="GN19" i="351"/>
  <c r="GV19" i="351"/>
  <c r="HD19" i="351"/>
  <c r="HL19" i="351"/>
  <c r="HT19" i="351"/>
  <c r="IB19" i="351"/>
  <c r="IJ19" i="351"/>
  <c r="IR19" i="351"/>
  <c r="IZ19" i="351"/>
  <c r="JH19" i="351"/>
  <c r="JP19" i="351"/>
  <c r="JX19" i="351"/>
  <c r="KF19" i="351"/>
  <c r="KN19" i="351"/>
  <c r="KV19" i="351"/>
  <c r="LD19" i="351"/>
  <c r="LL19" i="351"/>
  <c r="LT19" i="351"/>
  <c r="MB19" i="351"/>
  <c r="MJ19" i="351"/>
  <c r="MR19" i="351"/>
  <c r="MZ19" i="351"/>
  <c r="NH19" i="351"/>
  <c r="NP19" i="351"/>
  <c r="NX19" i="351"/>
  <c r="OF19" i="351"/>
  <c r="I20" i="351"/>
  <c r="Q20" i="351"/>
  <c r="Y20" i="351"/>
  <c r="AG20" i="351"/>
  <c r="AO20" i="351"/>
  <c r="AW20" i="351"/>
  <c r="BE20" i="351"/>
  <c r="BM20" i="351"/>
  <c r="BU20" i="351"/>
  <c r="CC20" i="351"/>
  <c r="CK20" i="351"/>
  <c r="CS20" i="351"/>
  <c r="DA20" i="351"/>
  <c r="DI20" i="351"/>
  <c r="DQ20" i="351"/>
  <c r="DY20" i="351"/>
  <c r="EG20" i="351"/>
  <c r="EO20" i="351"/>
  <c r="EW20" i="351"/>
  <c r="FE20" i="351"/>
  <c r="FM20" i="351"/>
  <c r="FU20" i="351"/>
  <c r="GC20" i="351"/>
  <c r="GK20" i="351"/>
  <c r="GS20" i="351"/>
  <c r="HA20" i="351"/>
  <c r="HI20" i="351"/>
  <c r="HQ20" i="351"/>
  <c r="HY20" i="351"/>
  <c r="IG20" i="351"/>
  <c r="IO20" i="351"/>
  <c r="IW20" i="351"/>
  <c r="JE20" i="351"/>
  <c r="JM20" i="351"/>
  <c r="JU20" i="351"/>
  <c r="KC20" i="351"/>
  <c r="KK20" i="351"/>
  <c r="KS20" i="351"/>
  <c r="LA20" i="351"/>
  <c r="LI20" i="351"/>
  <c r="LQ20" i="351"/>
  <c r="LY20" i="351"/>
  <c r="MG20" i="351"/>
  <c r="MO20" i="351"/>
  <c r="MW20" i="351"/>
  <c r="NE20" i="351"/>
  <c r="NM20" i="351"/>
  <c r="NU20" i="351"/>
  <c r="OC20" i="351"/>
  <c r="F21" i="351"/>
  <c r="N21" i="351"/>
  <c r="V21" i="351"/>
  <c r="AD21" i="351"/>
  <c r="AL21" i="351"/>
  <c r="AT21" i="351"/>
  <c r="BB21" i="351"/>
  <c r="BJ21" i="351"/>
  <c r="BR21" i="351"/>
  <c r="BZ21" i="351"/>
  <c r="CH21" i="351"/>
  <c r="CP21" i="351"/>
  <c r="CX21" i="351"/>
  <c r="DF21" i="351"/>
  <c r="DN21" i="351"/>
  <c r="DV21" i="351"/>
  <c r="ED21" i="351"/>
  <c r="EL21" i="351"/>
  <c r="ET21" i="351"/>
  <c r="FB21" i="351"/>
  <c r="FJ21" i="351"/>
  <c r="FR21" i="351"/>
  <c r="FZ21" i="351"/>
  <c r="GH21" i="351"/>
  <c r="GP21" i="351"/>
  <c r="GX21" i="351"/>
  <c r="HF21" i="351"/>
  <c r="HN21" i="351"/>
  <c r="HV21" i="351"/>
  <c r="ID21" i="351"/>
  <c r="IL21" i="351"/>
  <c r="IT21" i="351"/>
  <c r="JB21" i="351"/>
  <c r="JJ21" i="351"/>
  <c r="JR21" i="351"/>
  <c r="JZ21" i="351"/>
  <c r="KH21" i="351"/>
  <c r="KP21" i="351"/>
  <c r="KX21" i="351"/>
  <c r="LF21" i="351"/>
  <c r="LN21" i="351"/>
  <c r="LV21" i="351"/>
  <c r="MD21" i="351"/>
  <c r="ML21" i="351"/>
  <c r="MT21" i="351"/>
  <c r="NB21" i="351"/>
  <c r="NJ21" i="351"/>
  <c r="NR21" i="351"/>
  <c r="NZ21" i="351"/>
  <c r="OH21" i="351"/>
  <c r="K22" i="351"/>
  <c r="BD16" i="351"/>
  <c r="CR17" i="351"/>
  <c r="FD17" i="351"/>
  <c r="HP17" i="351"/>
  <c r="KB17" i="351"/>
  <c r="MN17" i="351"/>
  <c r="U18" i="351"/>
  <c r="CG18" i="351"/>
  <c r="ES18" i="351"/>
  <c r="HE18" i="351"/>
  <c r="JQ18" i="351"/>
  <c r="KW18" i="351"/>
  <c r="LS18" i="351"/>
  <c r="MF18" i="351"/>
  <c r="MN18" i="351"/>
  <c r="MV18" i="351"/>
  <c r="ND18" i="351"/>
  <c r="NL18" i="351"/>
  <c r="NT18" i="351"/>
  <c r="OB18" i="351"/>
  <c r="E19" i="351"/>
  <c r="M19" i="351"/>
  <c r="U19" i="351"/>
  <c r="AC19" i="351"/>
  <c r="AK19" i="351"/>
  <c r="AS19" i="351"/>
  <c r="BA19" i="351"/>
  <c r="BI19" i="351"/>
  <c r="BQ19" i="351"/>
  <c r="BY19" i="351"/>
  <c r="CG19" i="351"/>
  <c r="CO19" i="351"/>
  <c r="CW19" i="351"/>
  <c r="DE19" i="351"/>
  <c r="DM19" i="351"/>
  <c r="DU19" i="351"/>
  <c r="EC19" i="351"/>
  <c r="EK19" i="351"/>
  <c r="ES19" i="351"/>
  <c r="FA19" i="351"/>
  <c r="FI19" i="351"/>
  <c r="FQ19" i="351"/>
  <c r="FY19" i="351"/>
  <c r="GG19" i="351"/>
  <c r="GO19" i="351"/>
  <c r="GW19" i="351"/>
  <c r="HE19" i="351"/>
  <c r="HM19" i="351"/>
  <c r="HU19" i="351"/>
  <c r="IC19" i="351"/>
  <c r="IK19" i="351"/>
  <c r="IS19" i="351"/>
  <c r="JA19" i="351"/>
  <c r="JI19" i="351"/>
  <c r="JQ19" i="351"/>
  <c r="JY19" i="351"/>
  <c r="KG19" i="351"/>
  <c r="KO19" i="351"/>
  <c r="KW19" i="351"/>
  <c r="LE19" i="351"/>
  <c r="LM19" i="351"/>
  <c r="LU19" i="351"/>
  <c r="MC19" i="351"/>
  <c r="MK19" i="351"/>
  <c r="MS19" i="351"/>
  <c r="NA19" i="351"/>
  <c r="NI19" i="351"/>
  <c r="NQ19" i="351"/>
  <c r="NY19" i="351"/>
  <c r="OG19" i="351"/>
  <c r="J20" i="351"/>
  <c r="R20" i="351"/>
  <c r="Z20" i="351"/>
  <c r="AH20" i="351"/>
  <c r="AP20" i="351"/>
  <c r="AX20" i="351"/>
  <c r="BF20" i="351"/>
  <c r="BN20" i="351"/>
  <c r="BV20" i="351"/>
  <c r="CD20" i="351"/>
  <c r="CL20" i="351"/>
  <c r="CT20" i="351"/>
  <c r="DB20" i="351"/>
  <c r="DJ20" i="351"/>
  <c r="DR20" i="351"/>
  <c r="DZ20" i="351"/>
  <c r="EH20" i="351"/>
  <c r="EP20" i="351"/>
  <c r="EX20" i="351"/>
  <c r="FF20" i="351"/>
  <c r="FN20" i="351"/>
  <c r="FV20" i="351"/>
  <c r="GD20" i="351"/>
  <c r="GL20" i="351"/>
  <c r="GT20" i="351"/>
  <c r="HB20" i="351"/>
  <c r="HJ20" i="351"/>
  <c r="HR20" i="351"/>
  <c r="HZ20" i="351"/>
  <c r="IH20" i="351"/>
  <c r="IP20" i="351"/>
  <c r="IX20" i="351"/>
  <c r="JF20" i="351"/>
  <c r="JN20" i="351"/>
  <c r="JV20" i="351"/>
  <c r="KD20" i="351"/>
  <c r="KL20" i="351"/>
  <c r="KT20" i="351"/>
  <c r="LB20" i="351"/>
  <c r="LJ20" i="351"/>
  <c r="LR20" i="351"/>
  <c r="LZ20" i="351"/>
  <c r="MH20" i="351"/>
  <c r="MP20" i="351"/>
  <c r="MX20" i="351"/>
  <c r="NF20" i="351"/>
  <c r="NN20" i="351"/>
  <c r="NV20" i="351"/>
  <c r="OD20" i="351"/>
  <c r="G21" i="351"/>
  <c r="O21" i="351"/>
  <c r="W21" i="351"/>
  <c r="AE21" i="351"/>
  <c r="AM21" i="351"/>
  <c r="AU21" i="351"/>
  <c r="BC21" i="351"/>
  <c r="BK21" i="351"/>
  <c r="BS21" i="351"/>
  <c r="CA21" i="351"/>
  <c r="CI21" i="351"/>
  <c r="CQ21" i="351"/>
  <c r="CY21" i="351"/>
  <c r="DG21" i="351"/>
  <c r="DO21" i="351"/>
  <c r="DW21" i="351"/>
  <c r="EE21" i="351"/>
  <c r="EM21" i="351"/>
  <c r="EU21" i="351"/>
  <c r="FC21" i="351"/>
  <c r="FK21" i="351"/>
  <c r="FS21" i="351"/>
  <c r="GA21" i="351"/>
  <c r="GI21" i="351"/>
  <c r="GQ21" i="351"/>
  <c r="GY21" i="351"/>
  <c r="HG21" i="351"/>
  <c r="HO21" i="351"/>
  <c r="HW21" i="351"/>
  <c r="IE21" i="351"/>
  <c r="IM21" i="351"/>
  <c r="IU21" i="351"/>
  <c r="JC21" i="351"/>
  <c r="JK21" i="351"/>
  <c r="JS21" i="351"/>
  <c r="KA21" i="351"/>
  <c r="KI21" i="351"/>
  <c r="KQ21" i="351"/>
  <c r="KY21" i="351"/>
  <c r="LG21" i="351"/>
  <c r="LO21" i="351"/>
  <c r="LW21" i="351"/>
  <c r="ME21" i="351"/>
  <c r="MM21" i="351"/>
  <c r="MU21" i="351"/>
  <c r="NC21" i="351"/>
  <c r="NK21" i="351"/>
  <c r="NS21" i="351"/>
  <c r="OA21" i="351"/>
  <c r="DP16" i="351"/>
  <c r="CZ17" i="351"/>
  <c r="FL17" i="351"/>
  <c r="HX17" i="351"/>
  <c r="KJ17" i="351"/>
  <c r="MV17" i="351"/>
  <c r="AC18" i="351"/>
  <c r="CO18" i="351"/>
  <c r="FA18" i="351"/>
  <c r="HM18" i="351"/>
  <c r="JY18" i="351"/>
  <c r="KX18" i="351"/>
  <c r="LU18" i="351"/>
  <c r="MG18" i="351"/>
  <c r="MO18" i="351"/>
  <c r="MW18" i="351"/>
  <c r="NE18" i="351"/>
  <c r="NM18" i="351"/>
  <c r="NU18" i="351"/>
  <c r="OC18" i="351"/>
  <c r="F19" i="351"/>
  <c r="N19" i="351"/>
  <c r="V19" i="351"/>
  <c r="AD19" i="351"/>
  <c r="AL19" i="351"/>
  <c r="AT19" i="351"/>
  <c r="BB19" i="351"/>
  <c r="BJ19" i="351"/>
  <c r="BR19" i="351"/>
  <c r="BZ19" i="351"/>
  <c r="CH19" i="351"/>
  <c r="CP19" i="351"/>
  <c r="CX19" i="351"/>
  <c r="DF19" i="351"/>
  <c r="DN19" i="351"/>
  <c r="DV19" i="351"/>
  <c r="ED19" i="351"/>
  <c r="EL19" i="351"/>
  <c r="ET19" i="351"/>
  <c r="FB19" i="351"/>
  <c r="FJ19" i="351"/>
  <c r="FR19" i="351"/>
  <c r="FZ19" i="351"/>
  <c r="GH19" i="351"/>
  <c r="GP19" i="351"/>
  <c r="GX19" i="351"/>
  <c r="HF19" i="351"/>
  <c r="HN19" i="351"/>
  <c r="HV19" i="351"/>
  <c r="ID19" i="351"/>
  <c r="IL19" i="351"/>
  <c r="IT19" i="351"/>
  <c r="JB19" i="351"/>
  <c r="JJ19" i="351"/>
  <c r="JR19" i="351"/>
  <c r="JZ19" i="351"/>
  <c r="KH19" i="351"/>
  <c r="KP19" i="351"/>
  <c r="KX19" i="351"/>
  <c r="LF19" i="351"/>
  <c r="LN19" i="351"/>
  <c r="LV19" i="351"/>
  <c r="MD19" i="351"/>
  <c r="ML19" i="351"/>
  <c r="MT19" i="351"/>
  <c r="NB19" i="351"/>
  <c r="NJ19" i="351"/>
  <c r="NR19" i="351"/>
  <c r="NZ19" i="351"/>
  <c r="OH19" i="351"/>
  <c r="K20" i="351"/>
  <c r="S20" i="351"/>
  <c r="AA20" i="351"/>
  <c r="AI20" i="351"/>
  <c r="AQ20" i="351"/>
  <c r="AY20" i="351"/>
  <c r="BG20" i="351"/>
  <c r="BO20" i="351"/>
  <c r="BW20" i="351"/>
  <c r="CE20" i="351"/>
  <c r="CM20" i="351"/>
  <c r="CU20" i="351"/>
  <c r="DC20" i="351"/>
  <c r="DK20" i="351"/>
  <c r="DS20" i="351"/>
  <c r="EA20" i="351"/>
  <c r="EI20" i="351"/>
  <c r="EQ20" i="351"/>
  <c r="EY20" i="351"/>
  <c r="FG20" i="351"/>
  <c r="FO20" i="351"/>
  <c r="FW20" i="351"/>
  <c r="GE20" i="351"/>
  <c r="GM20" i="351"/>
  <c r="GU20" i="351"/>
  <c r="HC20" i="351"/>
  <c r="HK20" i="351"/>
  <c r="HS20" i="351"/>
  <c r="IA20" i="351"/>
  <c r="II20" i="351"/>
  <c r="IQ20" i="351"/>
  <c r="IY20" i="351"/>
  <c r="JG20" i="351"/>
  <c r="JO20" i="351"/>
  <c r="JW20" i="351"/>
  <c r="KE20" i="351"/>
  <c r="KM20" i="351"/>
  <c r="KU20" i="351"/>
  <c r="LC20" i="351"/>
  <c r="LK20" i="351"/>
  <c r="LS20" i="351"/>
  <c r="MA20" i="351"/>
  <c r="MI20" i="351"/>
  <c r="MQ20" i="351"/>
  <c r="MY20" i="351"/>
  <c r="NG20" i="351"/>
  <c r="NO20" i="351"/>
  <c r="NW20" i="351"/>
  <c r="OE20" i="351"/>
  <c r="H21" i="351"/>
  <c r="P21" i="351"/>
  <c r="X21" i="351"/>
  <c r="AF21" i="351"/>
  <c r="AN21" i="351"/>
  <c r="AV21" i="351"/>
  <c r="BD21" i="351"/>
  <c r="BL21" i="351"/>
  <c r="BT21" i="351"/>
  <c r="CB21" i="351"/>
  <c r="CJ21" i="351"/>
  <c r="CR21" i="351"/>
  <c r="CZ21" i="351"/>
  <c r="DH21" i="351"/>
  <c r="DP21" i="351"/>
  <c r="DX21" i="351"/>
  <c r="EF21" i="351"/>
  <c r="EN21" i="351"/>
  <c r="EV21" i="351"/>
  <c r="FD21" i="351"/>
  <c r="FL21" i="351"/>
  <c r="FT21" i="351"/>
  <c r="GB21" i="351"/>
  <c r="GJ21" i="351"/>
  <c r="GR21" i="351"/>
  <c r="GZ21" i="351"/>
  <c r="HH21" i="351"/>
  <c r="HP21" i="351"/>
  <c r="HX21" i="351"/>
  <c r="IF21" i="351"/>
  <c r="IN21" i="351"/>
  <c r="IV21" i="351"/>
  <c r="JD21" i="351"/>
  <c r="JL21" i="351"/>
  <c r="JT21" i="351"/>
  <c r="KB21" i="351"/>
  <c r="KJ21" i="351"/>
  <c r="KR21" i="351"/>
  <c r="KZ21" i="351"/>
  <c r="LH21" i="351"/>
  <c r="LP21" i="351"/>
  <c r="LX21" i="351"/>
  <c r="MF21" i="351"/>
  <c r="MN21" i="351"/>
  <c r="MV21" i="351"/>
  <c r="ND21" i="351"/>
  <c r="NL21" i="351"/>
  <c r="NT21" i="351"/>
  <c r="OB21" i="351"/>
  <c r="AR306" i="361" s="1"/>
  <c r="E22" i="351"/>
  <c r="M22" i="351"/>
  <c r="GB16" i="351"/>
  <c r="DH17" i="351"/>
  <c r="FT17" i="351"/>
  <c r="IF17" i="351"/>
  <c r="KR17" i="351"/>
  <c r="ND17" i="351"/>
  <c r="AK18" i="351"/>
  <c r="CW18" i="351"/>
  <c r="FI18" i="351"/>
  <c r="HU18" i="351"/>
  <c r="KE18" i="351"/>
  <c r="LC18" i="351"/>
  <c r="LV18" i="351"/>
  <c r="MH18" i="351"/>
  <c r="MP18" i="351"/>
  <c r="MX18" i="351"/>
  <c r="NF18" i="351"/>
  <c r="NN18" i="351"/>
  <c r="NV18" i="351"/>
  <c r="OD18" i="351"/>
  <c r="G19" i="351"/>
  <c r="O19" i="351"/>
  <c r="W19" i="351"/>
  <c r="AE19" i="351"/>
  <c r="AM19" i="351"/>
  <c r="AU19" i="351"/>
  <c r="BC19" i="351"/>
  <c r="BK19" i="351"/>
  <c r="BS19" i="351"/>
  <c r="CA19" i="351"/>
  <c r="CI19" i="351"/>
  <c r="CQ19" i="351"/>
  <c r="CY19" i="351"/>
  <c r="DG19" i="351"/>
  <c r="DO19" i="351"/>
  <c r="DW19" i="351"/>
  <c r="EE19" i="351"/>
  <c r="EM19" i="351"/>
  <c r="EU19" i="351"/>
  <c r="FC19" i="351"/>
  <c r="FK19" i="351"/>
  <c r="FS19" i="351"/>
  <c r="GA19" i="351"/>
  <c r="GI19" i="351"/>
  <c r="GQ19" i="351"/>
  <c r="GY19" i="351"/>
  <c r="HG19" i="351"/>
  <c r="HO19" i="351"/>
  <c r="HW19" i="351"/>
  <c r="IE19" i="351"/>
  <c r="IM19" i="351"/>
  <c r="IU19" i="351"/>
  <c r="JC19" i="351"/>
  <c r="JK19" i="351"/>
  <c r="JS19" i="351"/>
  <c r="KA19" i="351"/>
  <c r="KI19" i="351"/>
  <c r="KQ19" i="351"/>
  <c r="KY19" i="351"/>
  <c r="LG19" i="351"/>
  <c r="LO19" i="351"/>
  <c r="LW19" i="351"/>
  <c r="ME19" i="351"/>
  <c r="MM19" i="351"/>
  <c r="MU19" i="351"/>
  <c r="NC19" i="351"/>
  <c r="NK19" i="351"/>
  <c r="NS19" i="351"/>
  <c r="OA19" i="351"/>
  <c r="D20" i="351"/>
  <c r="L20" i="351"/>
  <c r="T20" i="351"/>
  <c r="AB20" i="351"/>
  <c r="AJ20" i="351"/>
  <c r="AR20" i="351"/>
  <c r="AZ20" i="351"/>
  <c r="BH20" i="351"/>
  <c r="BP20" i="351"/>
  <c r="BX20" i="351"/>
  <c r="CF20" i="351"/>
  <c r="CN20" i="351"/>
  <c r="CV20" i="351"/>
  <c r="DD20" i="351"/>
  <c r="DL20" i="351"/>
  <c r="DT20" i="351"/>
  <c r="EB20" i="351"/>
  <c r="EJ20" i="351"/>
  <c r="ER20" i="351"/>
  <c r="EZ20" i="351"/>
  <c r="FH20" i="351"/>
  <c r="FP20" i="351"/>
  <c r="FX20" i="351"/>
  <c r="GF20" i="351"/>
  <c r="GN20" i="351"/>
  <c r="GV20" i="351"/>
  <c r="HD20" i="351"/>
  <c r="HL20" i="351"/>
  <c r="HT20" i="351"/>
  <c r="IB20" i="351"/>
  <c r="IJ20" i="351"/>
  <c r="IR20" i="351"/>
  <c r="IZ20" i="351"/>
  <c r="JH20" i="351"/>
  <c r="JP20" i="351"/>
  <c r="JX20" i="351"/>
  <c r="KF20" i="351"/>
  <c r="KN20" i="351"/>
  <c r="KV20" i="351"/>
  <c r="LD20" i="351"/>
  <c r="LL20" i="351"/>
  <c r="LT20" i="351"/>
  <c r="MB20" i="351"/>
  <c r="MJ20" i="351"/>
  <c r="MR20" i="351"/>
  <c r="MZ20" i="351"/>
  <c r="NH20" i="351"/>
  <c r="NP20" i="351"/>
  <c r="NX20" i="351"/>
  <c r="OF20" i="351"/>
  <c r="I21" i="351"/>
  <c r="Q21" i="351"/>
  <c r="Y21" i="351"/>
  <c r="AG21" i="351"/>
  <c r="AO21" i="351"/>
  <c r="AW21" i="351"/>
  <c r="BE21" i="351"/>
  <c r="BM21" i="351"/>
  <c r="BU21" i="351"/>
  <c r="CC21" i="351"/>
  <c r="CK21" i="351"/>
  <c r="CS21" i="351"/>
  <c r="DA21" i="351"/>
  <c r="DI21" i="351"/>
  <c r="DQ21" i="351"/>
  <c r="DY21" i="351"/>
  <c r="EG21" i="351"/>
  <c r="EO21" i="351"/>
  <c r="EW21" i="351"/>
  <c r="FE21" i="351"/>
  <c r="FM21" i="351"/>
  <c r="FU21" i="351"/>
  <c r="GC21" i="351"/>
  <c r="GK21" i="351"/>
  <c r="GS21" i="351"/>
  <c r="HA21" i="351"/>
  <c r="HI21" i="351"/>
  <c r="HQ21" i="351"/>
  <c r="HY21" i="351"/>
  <c r="IG21" i="351"/>
  <c r="IO21" i="351"/>
  <c r="IW21" i="351"/>
  <c r="JE21" i="351"/>
  <c r="JM21" i="351"/>
  <c r="JU21" i="351"/>
  <c r="KC21" i="351"/>
  <c r="KK21" i="351"/>
  <c r="KS21" i="351"/>
  <c r="LA21" i="351"/>
  <c r="LI21" i="351"/>
  <c r="LQ21" i="351"/>
  <c r="LY21" i="351"/>
  <c r="MG21" i="351"/>
  <c r="MO21" i="351"/>
  <c r="MW21" i="351"/>
  <c r="NE21" i="351"/>
  <c r="NM21" i="351"/>
  <c r="NU21" i="351"/>
  <c r="IN16" i="351"/>
  <c r="DP17" i="351"/>
  <c r="GB17" i="351"/>
  <c r="IN17" i="351"/>
  <c r="KZ17" i="351"/>
  <c r="NL17" i="351"/>
  <c r="AS18" i="351"/>
  <c r="DE18" i="351"/>
  <c r="FQ18" i="351"/>
  <c r="IC18" i="351"/>
  <c r="KG18" i="351"/>
  <c r="LE18" i="351"/>
  <c r="LW18" i="351"/>
  <c r="MI18" i="351"/>
  <c r="MQ18" i="351"/>
  <c r="MY18" i="351"/>
  <c r="NG18" i="351"/>
  <c r="NO18" i="351"/>
  <c r="NW18" i="351"/>
  <c r="OE18" i="351"/>
  <c r="H19" i="351"/>
  <c r="P19" i="351"/>
  <c r="X19" i="351"/>
  <c r="AF19" i="351"/>
  <c r="AN19" i="351"/>
  <c r="AV19" i="351"/>
  <c r="BD19" i="351"/>
  <c r="BL19" i="351"/>
  <c r="BT19" i="351"/>
  <c r="CB19" i="351"/>
  <c r="CJ19" i="351"/>
  <c r="CR19" i="351"/>
  <c r="CZ19" i="351"/>
  <c r="DH19" i="351"/>
  <c r="DP19" i="351"/>
  <c r="DX19" i="351"/>
  <c r="EF19" i="351"/>
  <c r="EN19" i="351"/>
  <c r="EV19" i="351"/>
  <c r="FD19" i="351"/>
  <c r="FL19" i="351"/>
  <c r="FT19" i="351"/>
  <c r="GB19" i="351"/>
  <c r="GJ19" i="351"/>
  <c r="GR19" i="351"/>
  <c r="GZ19" i="351"/>
  <c r="HH19" i="351"/>
  <c r="HP19" i="351"/>
  <c r="HX19" i="351"/>
  <c r="IF19" i="351"/>
  <c r="IN19" i="351"/>
  <c r="IV19" i="351"/>
  <c r="JD19" i="351"/>
  <c r="JL19" i="351"/>
  <c r="JT19" i="351"/>
  <c r="KB19" i="351"/>
  <c r="KJ19" i="351"/>
  <c r="KR19" i="351"/>
  <c r="KZ19" i="351"/>
  <c r="LH19" i="351"/>
  <c r="LP19" i="351"/>
  <c r="LX19" i="351"/>
  <c r="MF19" i="351"/>
  <c r="MN19" i="351"/>
  <c r="MV19" i="351"/>
  <c r="ND19" i="351"/>
  <c r="NL19" i="351"/>
  <c r="NT19" i="351"/>
  <c r="OB19" i="351"/>
  <c r="E20" i="351"/>
  <c r="M20" i="351"/>
  <c r="U20" i="351"/>
  <c r="AC20" i="351"/>
  <c r="AK20" i="351"/>
  <c r="AS20" i="351"/>
  <c r="BA20" i="351"/>
  <c r="BI20" i="351"/>
  <c r="BQ20" i="351"/>
  <c r="BY20" i="351"/>
  <c r="CG20" i="351"/>
  <c r="CO20" i="351"/>
  <c r="CW20" i="351"/>
  <c r="DE20" i="351"/>
  <c r="DM20" i="351"/>
  <c r="DU20" i="351"/>
  <c r="EC20" i="351"/>
  <c r="EK20" i="351"/>
  <c r="ES20" i="351"/>
  <c r="FA20" i="351"/>
  <c r="FI20" i="351"/>
  <c r="FQ20" i="351"/>
  <c r="FY20" i="351"/>
  <c r="GG20" i="351"/>
  <c r="GO20" i="351"/>
  <c r="GW20" i="351"/>
  <c r="HE20" i="351"/>
  <c r="HM20" i="351"/>
  <c r="HU20" i="351"/>
  <c r="IC20" i="351"/>
  <c r="IK20" i="351"/>
  <c r="IS20" i="351"/>
  <c r="JA20" i="351"/>
  <c r="JI20" i="351"/>
  <c r="JQ20" i="351"/>
  <c r="JY20" i="351"/>
  <c r="KG20" i="351"/>
  <c r="KO20" i="351"/>
  <c r="KW20" i="351"/>
  <c r="LE20" i="351"/>
  <c r="LM20" i="351"/>
  <c r="LU20" i="351"/>
  <c r="MC20" i="351"/>
  <c r="MK20" i="351"/>
  <c r="MS20" i="351"/>
  <c r="NA20" i="351"/>
  <c r="NI20" i="351"/>
  <c r="NQ20" i="351"/>
  <c r="NY20" i="351"/>
  <c r="OG20" i="351"/>
  <c r="J21" i="351"/>
  <c r="R21" i="351"/>
  <c r="Z21" i="351"/>
  <c r="AH21" i="351"/>
  <c r="AP21" i="351"/>
  <c r="AX21" i="351"/>
  <c r="BF21" i="351"/>
  <c r="BN21" i="351"/>
  <c r="BV21" i="351"/>
  <c r="CD21" i="351"/>
  <c r="CL21" i="351"/>
  <c r="CT21" i="351"/>
  <c r="DB21" i="351"/>
  <c r="DJ21" i="351"/>
  <c r="DR21" i="351"/>
  <c r="DZ21" i="351"/>
  <c r="EH21" i="351"/>
  <c r="EP21" i="351"/>
  <c r="EX21" i="351"/>
  <c r="FF21" i="351"/>
  <c r="FN21" i="351"/>
  <c r="FV21" i="351"/>
  <c r="GD21" i="351"/>
  <c r="GL21" i="351"/>
  <c r="GT21" i="351"/>
  <c r="HB21" i="351"/>
  <c r="HJ21" i="351"/>
  <c r="HR21" i="351"/>
  <c r="HZ21" i="351"/>
  <c r="IH21" i="351"/>
  <c r="IP21" i="351"/>
  <c r="IX21" i="351"/>
  <c r="JF21" i="351"/>
  <c r="JN21" i="351"/>
  <c r="JV21" i="351"/>
  <c r="KD21" i="351"/>
  <c r="KL21" i="351"/>
  <c r="KT21" i="351"/>
  <c r="LB21" i="351"/>
  <c r="LJ21" i="351"/>
  <c r="LR21" i="351"/>
  <c r="LZ21" i="351"/>
  <c r="MH21" i="351"/>
  <c r="MP21" i="351"/>
  <c r="MX21" i="351"/>
  <c r="NF21" i="351"/>
  <c r="NN21" i="351"/>
  <c r="NV21" i="351"/>
  <c r="OD21" i="351"/>
  <c r="G22" i="351"/>
  <c r="O22" i="351"/>
  <c r="C22" i="351"/>
  <c r="OH22" i="351"/>
  <c r="NZ22" i="351"/>
  <c r="NR22" i="351"/>
  <c r="NJ22" i="351"/>
  <c r="NB22" i="351"/>
  <c r="MT22" i="351"/>
  <c r="ML22" i="351"/>
  <c r="MD22" i="351"/>
  <c r="LV22" i="351"/>
  <c r="LN22" i="351"/>
  <c r="LF22" i="351"/>
  <c r="KX22" i="351"/>
  <c r="KP22" i="351"/>
  <c r="KH22" i="351"/>
  <c r="JZ22" i="351"/>
  <c r="JR22" i="351"/>
  <c r="JJ22" i="351"/>
  <c r="JB22" i="351"/>
  <c r="IT22" i="351"/>
  <c r="IL22" i="351"/>
  <c r="ID22" i="351"/>
  <c r="HV22" i="351"/>
  <c r="HN22" i="351"/>
  <c r="HF22" i="351"/>
  <c r="GX22" i="351"/>
  <c r="GP22" i="351"/>
  <c r="GH22" i="351"/>
  <c r="FZ22" i="351"/>
  <c r="FR22" i="351"/>
  <c r="FJ22" i="351"/>
  <c r="FB22" i="351"/>
  <c r="ET22" i="351"/>
  <c r="EL22" i="351"/>
  <c r="ED22" i="351"/>
  <c r="DV22" i="351"/>
  <c r="DN22" i="351"/>
  <c r="DF22" i="351"/>
  <c r="CX22" i="351"/>
  <c r="CP22" i="351"/>
  <c r="CH22" i="351"/>
  <c r="BZ22" i="351"/>
  <c r="BR22" i="351"/>
  <c r="BJ22" i="351"/>
  <c r="BB22" i="351"/>
  <c r="AT22" i="351"/>
  <c r="AL22" i="351"/>
  <c r="AD22" i="351"/>
  <c r="V22" i="351"/>
  <c r="L22" i="351"/>
  <c r="NG21" i="351"/>
  <c r="KU21" i="351"/>
  <c r="II21" i="351"/>
  <c r="FW21" i="351"/>
  <c r="DK21" i="351"/>
  <c r="AY21" i="351"/>
  <c r="NR20" i="351"/>
  <c r="LF20" i="351"/>
  <c r="IT20" i="351"/>
  <c r="GH20" i="351"/>
  <c r="DV20" i="351"/>
  <c r="BJ20" i="351"/>
  <c r="OC19" i="351"/>
  <c r="LQ19" i="351"/>
  <c r="JE19" i="351"/>
  <c r="GS19" i="351"/>
  <c r="EG19" i="351"/>
  <c r="BU19" i="351"/>
  <c r="I19" i="351"/>
  <c r="MA18" i="351"/>
  <c r="LH17" i="351"/>
  <c r="EO22" i="351"/>
  <c r="BE22" i="351"/>
  <c r="OC21" i="351"/>
  <c r="ET20" i="351"/>
  <c r="C21" i="351"/>
  <c r="OG22" i="351"/>
  <c r="NY22" i="351"/>
  <c r="NQ22" i="351"/>
  <c r="NI22" i="351"/>
  <c r="NA22" i="351"/>
  <c r="MS22" i="351"/>
  <c r="MK22" i="351"/>
  <c r="MC22" i="351"/>
  <c r="LU22" i="351"/>
  <c r="LM22" i="351"/>
  <c r="LE22" i="351"/>
  <c r="KW22" i="351"/>
  <c r="KO22" i="351"/>
  <c r="KG22" i="351"/>
  <c r="JY22" i="351"/>
  <c r="JQ22" i="351"/>
  <c r="JI22" i="351"/>
  <c r="JA22" i="351"/>
  <c r="IS22" i="351"/>
  <c r="IK22" i="351"/>
  <c r="IC22" i="351"/>
  <c r="HU22" i="351"/>
  <c r="HM22" i="351"/>
  <c r="HE22" i="351"/>
  <c r="GW22" i="351"/>
  <c r="GO22" i="351"/>
  <c r="GG22" i="351"/>
  <c r="FY22" i="351"/>
  <c r="FQ22" i="351"/>
  <c r="FI22" i="351"/>
  <c r="FA22" i="351"/>
  <c r="ES22" i="351"/>
  <c r="EK22" i="351"/>
  <c r="EC22" i="351"/>
  <c r="DU22" i="351"/>
  <c r="DM22" i="351"/>
  <c r="DE22" i="351"/>
  <c r="CW22" i="351"/>
  <c r="CO22" i="351"/>
  <c r="CG22" i="351"/>
  <c r="BY22" i="351"/>
  <c r="BQ22" i="351"/>
  <c r="BI22" i="351"/>
  <c r="BA22" i="351"/>
  <c r="AS22" i="351"/>
  <c r="AK22" i="351"/>
  <c r="AC22" i="351"/>
  <c r="U22" i="351"/>
  <c r="H22" i="351"/>
  <c r="MY21" i="351"/>
  <c r="KM21" i="351"/>
  <c r="IA21" i="351"/>
  <c r="FO21" i="351"/>
  <c r="DC21" i="351"/>
  <c r="AQ21" i="351"/>
  <c r="NJ20" i="351"/>
  <c r="KX20" i="351"/>
  <c r="IL20" i="351"/>
  <c r="FZ20" i="351"/>
  <c r="DN20" i="351"/>
  <c r="BB20" i="351"/>
  <c r="NU19" i="351"/>
  <c r="LI19" i="351"/>
  <c r="IW19" i="351"/>
  <c r="GK19" i="351"/>
  <c r="DY19" i="351"/>
  <c r="BM19" i="351"/>
  <c r="OF18" i="351"/>
  <c r="LF18" i="351"/>
  <c r="IV17" i="351"/>
  <c r="AG19" i="351"/>
  <c r="C20" i="351"/>
  <c r="OF22" i="351"/>
  <c r="NX22" i="351"/>
  <c r="NP22" i="351"/>
  <c r="NH22" i="351"/>
  <c r="MZ22" i="351"/>
  <c r="MR22" i="351"/>
  <c r="MJ22" i="351"/>
  <c r="MB22" i="351"/>
  <c r="LT22" i="351"/>
  <c r="LL22" i="351"/>
  <c r="LD22" i="351"/>
  <c r="KV22" i="351"/>
  <c r="KN22" i="351"/>
  <c r="KF22" i="351"/>
  <c r="JX22" i="351"/>
  <c r="JP22" i="351"/>
  <c r="JH22" i="351"/>
  <c r="IZ22" i="351"/>
  <c r="IR22" i="351"/>
  <c r="IJ22" i="351"/>
  <c r="IB22" i="351"/>
  <c r="HT22" i="351"/>
  <c r="HL22" i="351"/>
  <c r="HD22" i="351"/>
  <c r="GV22" i="351"/>
  <c r="GN22" i="351"/>
  <c r="GF22" i="351"/>
  <c r="FX22" i="351"/>
  <c r="FP22" i="351"/>
  <c r="FH22" i="351"/>
  <c r="EZ22" i="351"/>
  <c r="ER22" i="351"/>
  <c r="EJ22" i="351"/>
  <c r="EB22" i="351"/>
  <c r="DT22" i="351"/>
  <c r="DL22" i="351"/>
  <c r="DD22" i="351"/>
  <c r="CV22" i="351"/>
  <c r="CN22" i="351"/>
  <c r="CF22" i="351"/>
  <c r="BX22" i="351"/>
  <c r="BP22" i="351"/>
  <c r="BH22" i="351"/>
  <c r="AZ22" i="351"/>
  <c r="AR22" i="351"/>
  <c r="AJ22" i="351"/>
  <c r="AB22" i="351"/>
  <c r="T22" i="351"/>
  <c r="F22" i="351"/>
  <c r="MQ21" i="351"/>
  <c r="KE21" i="351"/>
  <c r="HS21" i="351"/>
  <c r="FG21" i="351"/>
  <c r="CU21" i="351"/>
  <c r="AI21" i="351"/>
  <c r="NB20" i="351"/>
  <c r="KP20" i="351"/>
  <c r="ID20" i="351"/>
  <c r="FR20" i="351"/>
  <c r="DF20" i="351"/>
  <c r="AT20" i="351"/>
  <c r="NM19" i="351"/>
  <c r="LA19" i="351"/>
  <c r="IO19" i="351"/>
  <c r="GC19" i="351"/>
  <c r="DQ19" i="351"/>
  <c r="BE19" i="351"/>
  <c r="NX18" i="351"/>
  <c r="KM18" i="351"/>
  <c r="GJ17" i="351"/>
  <c r="DY22" i="351"/>
  <c r="CK22" i="351"/>
  <c r="AW22" i="351"/>
  <c r="CS19" i="351"/>
  <c r="C19" i="351"/>
  <c r="OE22" i="351"/>
  <c r="NW22" i="351"/>
  <c r="NO22" i="351"/>
  <c r="NG22" i="351"/>
  <c r="MY22" i="351"/>
  <c r="MQ22" i="351"/>
  <c r="MI22" i="351"/>
  <c r="MA22" i="351"/>
  <c r="LS22" i="351"/>
  <c r="LK22" i="351"/>
  <c r="LC22" i="351"/>
  <c r="KU22" i="351"/>
  <c r="KM22" i="351"/>
  <c r="KE22" i="351"/>
  <c r="JW22" i="351"/>
  <c r="JO22" i="351"/>
  <c r="JG22" i="351"/>
  <c r="IY22" i="351"/>
  <c r="IQ22" i="351"/>
  <c r="II22" i="351"/>
  <c r="IA22" i="351"/>
  <c r="HS22" i="351"/>
  <c r="HK22" i="351"/>
  <c r="HC22" i="351"/>
  <c r="GU22" i="351"/>
  <c r="GM22" i="351"/>
  <c r="GE22" i="351"/>
  <c r="FW22" i="351"/>
  <c r="FO22" i="351"/>
  <c r="FG22" i="351"/>
  <c r="EY22" i="351"/>
  <c r="EQ22" i="351"/>
  <c r="EI22" i="351"/>
  <c r="EA22" i="351"/>
  <c r="DS22" i="351"/>
  <c r="DK22" i="351"/>
  <c r="DC22" i="351"/>
  <c r="CU22" i="351"/>
  <c r="CM22" i="351"/>
  <c r="CE22" i="351"/>
  <c r="BW22" i="351"/>
  <c r="BO22" i="351"/>
  <c r="BG22" i="351"/>
  <c r="AY22" i="351"/>
  <c r="AQ22" i="351"/>
  <c r="AI22" i="351"/>
  <c r="AA22" i="351"/>
  <c r="S22" i="351"/>
  <c r="D22" i="351"/>
  <c r="MI21" i="351"/>
  <c r="JW21" i="351"/>
  <c r="HK21" i="351"/>
  <c r="EY21" i="351"/>
  <c r="CM21" i="351"/>
  <c r="AA21" i="351"/>
  <c r="MT20" i="351"/>
  <c r="KH20" i="351"/>
  <c r="HV20" i="351"/>
  <c r="FJ20" i="351"/>
  <c r="CX20" i="351"/>
  <c r="AL20" i="351"/>
  <c r="NE19" i="351"/>
  <c r="KS19" i="351"/>
  <c r="IG19" i="351"/>
  <c r="FU19" i="351"/>
  <c r="DI19" i="351"/>
  <c r="AW19" i="351"/>
  <c r="NP18" i="351"/>
  <c r="IK18" i="351"/>
  <c r="DX17" i="351"/>
  <c r="FM22" i="351"/>
  <c r="DQ22" i="351"/>
  <c r="CC22" i="351"/>
  <c r="Q22" i="351"/>
  <c r="C14" i="351"/>
  <c r="C18" i="351"/>
  <c r="OD22" i="351"/>
  <c r="NV22" i="351"/>
  <c r="NN22" i="351"/>
  <c r="NF22" i="351"/>
  <c r="MX22" i="351"/>
  <c r="MP22" i="351"/>
  <c r="MH22" i="351"/>
  <c r="LZ22" i="351"/>
  <c r="LR22" i="351"/>
  <c r="LJ22" i="351"/>
  <c r="LB22" i="351"/>
  <c r="KT22" i="351"/>
  <c r="KL22" i="351"/>
  <c r="KD22" i="351"/>
  <c r="JV22" i="351"/>
  <c r="JN22" i="351"/>
  <c r="JF22" i="351"/>
  <c r="IX22" i="351"/>
  <c r="IP22" i="351"/>
  <c r="IH22" i="351"/>
  <c r="HZ22" i="351"/>
  <c r="HR22" i="351"/>
  <c r="HJ22" i="351"/>
  <c r="HB22" i="351"/>
  <c r="GT22" i="351"/>
  <c r="GL22" i="351"/>
  <c r="GD22" i="351"/>
  <c r="FV22" i="351"/>
  <c r="FN22" i="351"/>
  <c r="FF22" i="351"/>
  <c r="EX22" i="351"/>
  <c r="EP22" i="351"/>
  <c r="EH22" i="351"/>
  <c r="DZ22" i="351"/>
  <c r="DR22" i="351"/>
  <c r="DJ22" i="351"/>
  <c r="DB22" i="351"/>
  <c r="CT22" i="351"/>
  <c r="CL22" i="351"/>
  <c r="CD22" i="351"/>
  <c r="BV22" i="351"/>
  <c r="BN22" i="351"/>
  <c r="BF22" i="351"/>
  <c r="AX22" i="351"/>
  <c r="AP22" i="351"/>
  <c r="AH22" i="351"/>
  <c r="Z22" i="351"/>
  <c r="R22" i="351"/>
  <c r="OE21" i="351"/>
  <c r="MA21" i="351"/>
  <c r="JO21" i="351"/>
  <c r="HC21" i="351"/>
  <c r="EQ21" i="351"/>
  <c r="CE21" i="351"/>
  <c r="S21" i="351"/>
  <c r="ML20" i="351"/>
  <c r="JZ20" i="351"/>
  <c r="HN20" i="351"/>
  <c r="FB20" i="351"/>
  <c r="CP20" i="351"/>
  <c r="AD20" i="351"/>
  <c r="MW19" i="351"/>
  <c r="KK19" i="351"/>
  <c r="HY19" i="351"/>
  <c r="FM19" i="351"/>
  <c r="DA19" i="351"/>
  <c r="AO19" i="351"/>
  <c r="NH18" i="351"/>
  <c r="FY18" i="351"/>
  <c r="KZ16" i="351"/>
  <c r="AD294" i="346" l="1"/>
  <c r="AD306" i="361"/>
  <c r="AJ294" i="346"/>
  <c r="AJ306" i="361"/>
  <c r="V294" i="346"/>
  <c r="V306" i="361"/>
  <c r="K294" i="346"/>
  <c r="K306" i="361"/>
  <c r="R294" i="346"/>
  <c r="R306" i="361"/>
  <c r="AN294" i="346"/>
  <c r="AN306" i="361"/>
  <c r="I294" i="346"/>
  <c r="I306" i="361"/>
  <c r="H294" i="346"/>
  <c r="H306" i="361"/>
  <c r="AN263" i="346"/>
  <c r="AN275" i="361"/>
  <c r="C263" i="346"/>
  <c r="C275" i="361"/>
  <c r="Q264" i="346"/>
  <c r="Q276" i="361"/>
  <c r="AO263" i="346"/>
  <c r="AO275" i="361"/>
  <c r="AO276" i="361"/>
  <c r="AO264" i="346"/>
  <c r="T294" i="346"/>
  <c r="T306" i="361"/>
  <c r="T264" i="346"/>
  <c r="T276" i="361"/>
  <c r="AR264" i="346"/>
  <c r="AR276" i="361"/>
  <c r="OB28" i="351"/>
  <c r="AF263" i="346"/>
  <c r="AF275" i="361"/>
  <c r="C264" i="346"/>
  <c r="C276" i="361"/>
  <c r="AS263" i="346"/>
  <c r="AS275" i="361"/>
  <c r="M294" i="346"/>
  <c r="M306" i="361"/>
  <c r="D276" i="361"/>
  <c r="D264" i="346"/>
  <c r="L294" i="346"/>
  <c r="L306" i="361"/>
  <c r="X263" i="346"/>
  <c r="X275" i="361"/>
  <c r="K276" i="361"/>
  <c r="K264" i="346"/>
  <c r="AU264" i="346"/>
  <c r="AU276" i="361"/>
  <c r="R263" i="346"/>
  <c r="R275" i="361"/>
  <c r="J263" i="346"/>
  <c r="J275" i="361"/>
  <c r="AD263" i="346"/>
  <c r="AD275" i="361"/>
  <c r="AK263" i="346"/>
  <c r="AK275" i="361"/>
  <c r="AW263" i="346"/>
  <c r="AW275" i="361"/>
  <c r="AW294" i="346"/>
  <c r="AW306" i="361"/>
  <c r="AG294" i="346"/>
  <c r="AG306" i="361"/>
  <c r="P264" i="346"/>
  <c r="P276" i="361"/>
  <c r="AU294" i="346"/>
  <c r="AU306" i="361"/>
  <c r="X264" i="346"/>
  <c r="X276" i="361"/>
  <c r="P263" i="346"/>
  <c r="P275" i="361"/>
  <c r="S264" i="346"/>
  <c r="S276" i="361"/>
  <c r="K263" i="346"/>
  <c r="K275" i="361"/>
  <c r="V263" i="346"/>
  <c r="V275" i="361"/>
  <c r="AL276" i="361"/>
  <c r="AL264" i="346"/>
  <c r="I263" i="346"/>
  <c r="I275" i="361"/>
  <c r="AS294" i="346"/>
  <c r="AS306" i="361"/>
  <c r="AJ276" i="361"/>
  <c r="AJ264" i="346"/>
  <c r="O294" i="346"/>
  <c r="O306" i="361"/>
  <c r="H263" i="346"/>
  <c r="H275" i="361"/>
  <c r="AA276" i="361"/>
  <c r="AA264" i="346"/>
  <c r="E276" i="361"/>
  <c r="E264" i="346"/>
  <c r="AL294" i="346"/>
  <c r="AL306" i="361"/>
  <c r="AG263" i="346"/>
  <c r="AG275" i="361"/>
  <c r="AW264" i="346"/>
  <c r="AW276" i="361"/>
  <c r="AO294" i="346"/>
  <c r="AO306" i="361"/>
  <c r="AN276" i="361"/>
  <c r="AN264" i="346"/>
  <c r="AI276" i="361"/>
  <c r="AI264" i="346"/>
  <c r="N264" i="346"/>
  <c r="N276" i="361"/>
  <c r="U294" i="346"/>
  <c r="U306" i="361"/>
  <c r="N294" i="346"/>
  <c r="N306" i="361"/>
  <c r="E263" i="346"/>
  <c r="E275" i="361"/>
  <c r="Q294" i="346"/>
  <c r="Q306" i="361"/>
  <c r="H276" i="361"/>
  <c r="H264" i="346"/>
  <c r="AV264" i="346"/>
  <c r="AV276" i="361"/>
  <c r="AQ264" i="346"/>
  <c r="AQ276" i="361"/>
  <c r="AM294" i="346"/>
  <c r="NK26" i="351"/>
  <c r="AM306" i="361"/>
  <c r="AT294" i="346"/>
  <c r="AT306" i="361"/>
  <c r="N263" i="346"/>
  <c r="N275" i="361"/>
  <c r="F263" i="346"/>
  <c r="F275" i="361"/>
  <c r="S294" i="346"/>
  <c r="S306" i="361"/>
  <c r="AT264" i="346"/>
  <c r="AT276" i="361"/>
  <c r="AU263" i="346"/>
  <c r="AU275" i="361"/>
  <c r="AS264" i="346"/>
  <c r="AS276" i="361"/>
  <c r="Y263" i="346"/>
  <c r="Y275" i="361"/>
  <c r="L276" i="361"/>
  <c r="L264" i="346"/>
  <c r="X294" i="346"/>
  <c r="X306" i="361"/>
  <c r="AF264" i="346"/>
  <c r="AF276" i="361"/>
  <c r="J276" i="361"/>
  <c r="J264" i="346"/>
  <c r="AM263" i="346"/>
  <c r="AM275" i="361"/>
  <c r="AL263" i="346"/>
  <c r="AL275" i="361"/>
  <c r="F276" i="361"/>
  <c r="F264" i="346"/>
  <c r="AQ294" i="346"/>
  <c r="AQ306" i="361"/>
  <c r="Y276" i="361"/>
  <c r="Y264" i="346"/>
  <c r="U263" i="346"/>
  <c r="U275" i="361"/>
  <c r="M263" i="346"/>
  <c r="M275" i="361"/>
  <c r="R264" i="346"/>
  <c r="R276" i="361"/>
  <c r="AE263" i="346"/>
  <c r="AE275" i="361"/>
  <c r="AC264" i="346"/>
  <c r="AC276" i="361"/>
  <c r="AI294" i="346"/>
  <c r="AI306" i="361"/>
  <c r="F294" i="346"/>
  <c r="F306" i="361"/>
  <c r="D294" i="346"/>
  <c r="D306" i="361"/>
  <c r="Q263" i="346"/>
  <c r="Q275" i="361"/>
  <c r="G276" i="361"/>
  <c r="G264" i="346"/>
  <c r="Z264" i="346"/>
  <c r="Z276" i="361"/>
  <c r="T263" i="346"/>
  <c r="T275" i="361"/>
  <c r="W263" i="346"/>
  <c r="W275" i="361"/>
  <c r="AR263" i="346"/>
  <c r="AR275" i="361"/>
  <c r="AC294" i="346"/>
  <c r="AC306" i="361"/>
  <c r="AH294" i="346"/>
  <c r="AH306" i="361"/>
  <c r="O264" i="346"/>
  <c r="O276" i="361"/>
  <c r="AH276" i="361"/>
  <c r="AH264" i="346"/>
  <c r="AB263" i="346"/>
  <c r="AB275" i="361"/>
  <c r="AQ263" i="346"/>
  <c r="AQ275" i="361"/>
  <c r="AX263" i="346"/>
  <c r="AX275" i="361"/>
  <c r="O263" i="346"/>
  <c r="O275" i="361"/>
  <c r="AK294" i="346"/>
  <c r="AK306" i="361"/>
  <c r="AA294" i="346"/>
  <c r="AA306" i="361"/>
  <c r="NJ26" i="351"/>
  <c r="AV294" i="346"/>
  <c r="AV306" i="361"/>
  <c r="J294" i="346"/>
  <c r="J306" i="361"/>
  <c r="W264" i="346"/>
  <c r="W276" i="361"/>
  <c r="AP264" i="346"/>
  <c r="AP276" i="361"/>
  <c r="L263" i="346"/>
  <c r="L275" i="361"/>
  <c r="D263" i="346"/>
  <c r="D275" i="361"/>
  <c r="AI263" i="346"/>
  <c r="AI275" i="361"/>
  <c r="AP263" i="346"/>
  <c r="AP275" i="361"/>
  <c r="G263" i="346"/>
  <c r="G275" i="361"/>
  <c r="M276" i="361"/>
  <c r="M264" i="346"/>
  <c r="I276" i="361"/>
  <c r="I264" i="346"/>
  <c r="AG276" i="361"/>
  <c r="AG264" i="346"/>
  <c r="AP294" i="346"/>
  <c r="AP306" i="361"/>
  <c r="E294" i="346"/>
  <c r="E306" i="361"/>
  <c r="AE276" i="361"/>
  <c r="AE264" i="346"/>
  <c r="G294" i="346"/>
  <c r="G306" i="361"/>
  <c r="AX264" i="346"/>
  <c r="AX276" i="361"/>
  <c r="AA263" i="346"/>
  <c r="AA275" i="361"/>
  <c r="AH263" i="346"/>
  <c r="AH275" i="361"/>
  <c r="W294" i="346"/>
  <c r="W306" i="361"/>
  <c r="AB294" i="346"/>
  <c r="AB306" i="361"/>
  <c r="AM276" i="361"/>
  <c r="AM264" i="346"/>
  <c r="S263" i="346"/>
  <c r="S275" i="361"/>
  <c r="Z263" i="346"/>
  <c r="Z275" i="361"/>
  <c r="AT263" i="346"/>
  <c r="AT275" i="361"/>
  <c r="AE294" i="346"/>
  <c r="AE306" i="361"/>
  <c r="AK276" i="361"/>
  <c r="AK264" i="346"/>
  <c r="AJ263" i="346"/>
  <c r="AJ275" i="361"/>
  <c r="U264" i="346"/>
  <c r="U276" i="361"/>
  <c r="AX294" i="346"/>
  <c r="AX306" i="361"/>
  <c r="AC263" i="346"/>
  <c r="AC275" i="361"/>
  <c r="V264" i="346"/>
  <c r="V276" i="361"/>
  <c r="AD276" i="361"/>
  <c r="AD264" i="346"/>
  <c r="Z294" i="346"/>
  <c r="Z306" i="361"/>
  <c r="C294" i="346"/>
  <c r="C306" i="361"/>
  <c r="Y294" i="346"/>
  <c r="Y306" i="361"/>
  <c r="AB276" i="361"/>
  <c r="AB264" i="346"/>
  <c r="AF294" i="346"/>
  <c r="AF306" i="361"/>
  <c r="P294" i="346"/>
  <c r="P306" i="361"/>
  <c r="AV263" i="346"/>
  <c r="AV275" i="361"/>
  <c r="OB26" i="351"/>
  <c r="OC26" i="351"/>
  <c r="OB25" i="351"/>
  <c r="OC25" i="351"/>
  <c r="AR294" i="346"/>
  <c r="OC24" i="351"/>
  <c r="OB24" i="351"/>
  <c r="H42" i="347"/>
  <c r="H36" i="347"/>
  <c r="H30" i="347"/>
  <c r="H24" i="347"/>
  <c r="E36" i="346" s="1"/>
  <c r="H18" i="347"/>
  <c r="D36" i="346" s="1"/>
  <c r="H12" i="347"/>
  <c r="C36" i="346" s="1"/>
  <c r="H36" i="346"/>
  <c r="F36" i="346"/>
  <c r="H35" i="346"/>
  <c r="G35" i="346"/>
  <c r="F35" i="346"/>
  <c r="E35" i="346"/>
  <c r="D35" i="346"/>
  <c r="C35" i="346"/>
  <c r="H34" i="346"/>
  <c r="G34" i="346"/>
  <c r="F34" i="346"/>
  <c r="E34" i="346"/>
  <c r="D34" i="346"/>
  <c r="C34" i="346"/>
  <c r="N42" i="335"/>
  <c r="N43" i="335"/>
  <c r="N44" i="335"/>
  <c r="N45" i="335"/>
  <c r="N46" i="335"/>
  <c r="N47" i="335"/>
  <c r="N48" i="335"/>
  <c r="N49" i="335"/>
  <c r="N50" i="335"/>
  <c r="N51" i="335"/>
  <c r="N52" i="335"/>
  <c r="N53" i="335"/>
  <c r="N54" i="335"/>
  <c r="N55" i="335"/>
  <c r="N56" i="335"/>
  <c r="N57" i="335"/>
  <c r="N58" i="335"/>
  <c r="N59" i="335"/>
  <c r="N60" i="335"/>
  <c r="N61" i="335"/>
  <c r="N62" i="335"/>
  <c r="N63" i="335"/>
  <c r="N64" i="335"/>
  <c r="N65" i="335"/>
  <c r="N41" i="335"/>
  <c r="N42" i="337"/>
  <c r="N43" i="337"/>
  <c r="N44" i="337"/>
  <c r="N45" i="337"/>
  <c r="N46" i="337"/>
  <c r="N47" i="337"/>
  <c r="N48" i="337"/>
  <c r="N49" i="337"/>
  <c r="N50" i="337"/>
  <c r="N51" i="337"/>
  <c r="N52" i="337"/>
  <c r="N53" i="337"/>
  <c r="N54" i="337"/>
  <c r="N55" i="337"/>
  <c r="N56" i="337"/>
  <c r="N57" i="337"/>
  <c r="N58" i="337"/>
  <c r="N59" i="337"/>
  <c r="N60" i="337"/>
  <c r="N61" i="337"/>
  <c r="N62" i="337"/>
  <c r="N63" i="337"/>
  <c r="N64" i="337"/>
  <c r="N65" i="337"/>
  <c r="N66" i="337"/>
  <c r="N67" i="337"/>
  <c r="N68" i="337"/>
  <c r="N69" i="337"/>
  <c r="N70" i="337"/>
  <c r="N71" i="337"/>
  <c r="N72" i="337"/>
  <c r="N41" i="337"/>
  <c r="AI25" i="303"/>
  <c r="AJ25" i="303"/>
  <c r="AK25" i="303"/>
  <c r="AL25" i="303"/>
  <c r="AM25" i="303"/>
  <c r="AH25" i="303"/>
  <c r="AG26" i="303"/>
  <c r="AG27" i="303"/>
  <c r="AG28" i="303"/>
  <c r="AG29" i="303"/>
  <c r="AG30" i="303"/>
  <c r="AG31" i="303"/>
  <c r="AG32" i="303"/>
  <c r="AG33" i="303"/>
  <c r="AG34" i="303"/>
  <c r="AG35" i="303"/>
  <c r="AG36" i="303"/>
  <c r="AG37" i="303"/>
  <c r="AG38" i="303"/>
  <c r="AG39" i="303"/>
  <c r="AG40" i="303"/>
  <c r="AG41" i="303"/>
  <c r="AG42" i="303"/>
  <c r="AG43" i="303"/>
  <c r="AG44" i="303"/>
  <c r="AG45" i="303"/>
  <c r="NL26" i="351" l="1"/>
  <c r="G36" i="346"/>
  <c r="AB4" i="297"/>
  <c r="AJ4" i="297"/>
  <c r="J4" i="297"/>
  <c r="M42" i="337"/>
  <c r="M43" i="337"/>
  <c r="M44" i="337"/>
  <c r="M45" i="337"/>
  <c r="M46" i="337"/>
  <c r="M47" i="337"/>
  <c r="M48" i="337"/>
  <c r="M49" i="337"/>
  <c r="M50" i="337"/>
  <c r="M51" i="337"/>
  <c r="M52" i="337"/>
  <c r="M53" i="337"/>
  <c r="M54" i="337"/>
  <c r="M55" i="337"/>
  <c r="M56" i="337"/>
  <c r="M57" i="337"/>
  <c r="M58" i="337"/>
  <c r="M59" i="337"/>
  <c r="M60" i="337"/>
  <c r="M61" i="337"/>
  <c r="M62" i="337"/>
  <c r="M63" i="337"/>
  <c r="M64" i="337"/>
  <c r="M65" i="337"/>
  <c r="M66" i="337"/>
  <c r="M67" i="337"/>
  <c r="M68" i="337"/>
  <c r="M69" i="337"/>
  <c r="M70" i="337"/>
  <c r="M71" i="337"/>
  <c r="M72" i="337"/>
  <c r="M41" i="337"/>
  <c r="M42" i="335"/>
  <c r="M43" i="335"/>
  <c r="M44" i="335"/>
  <c r="M45" i="335"/>
  <c r="M46" i="335"/>
  <c r="M47" i="335"/>
  <c r="M48" i="335"/>
  <c r="M49" i="335"/>
  <c r="M50" i="335"/>
  <c r="M51" i="335"/>
  <c r="M52" i="335"/>
  <c r="M53" i="335"/>
  <c r="M54" i="335"/>
  <c r="M55" i="335"/>
  <c r="M56" i="335"/>
  <c r="M57" i="335"/>
  <c r="M58" i="335"/>
  <c r="M59" i="335"/>
  <c r="M60" i="335"/>
  <c r="M61" i="335"/>
  <c r="M62" i="335"/>
  <c r="M63" i="335"/>
  <c r="M64" i="335"/>
  <c r="M65" i="335"/>
  <c r="M41" i="335"/>
  <c r="V4" i="297" s="1"/>
  <c r="N3" i="300" l="1"/>
  <c r="L2" i="300"/>
  <c r="K4" i="297"/>
  <c r="AK4" i="297"/>
  <c r="AC4" i="297"/>
  <c r="U4" i="297"/>
  <c r="T4" i="297"/>
  <c r="I4" i="297"/>
  <c r="AI4" i="297"/>
  <c r="AA4" i="297"/>
  <c r="S4" i="297"/>
  <c r="H4" i="297"/>
  <c r="AH4" i="297"/>
  <c r="Z4" i="297"/>
  <c r="R4" i="297"/>
  <c r="N4" i="297"/>
  <c r="AG4" i="297"/>
  <c r="Y4" i="297"/>
  <c r="Q4" i="297"/>
  <c r="G4" i="297"/>
  <c r="O4" i="297"/>
  <c r="AF4" i="297"/>
  <c r="X4" i="297"/>
  <c r="P4" i="297"/>
  <c r="M4" i="297"/>
  <c r="AM4" i="297"/>
  <c r="F9" i="297" s="1"/>
  <c r="AE4" i="297"/>
  <c r="W4" i="297"/>
  <c r="L4" i="297"/>
  <c r="AL4" i="297"/>
  <c r="AD4" i="297"/>
  <c r="AC4" i="303"/>
  <c r="G2" i="351"/>
  <c r="O2" i="351"/>
  <c r="W2" i="351"/>
  <c r="AE2" i="351"/>
  <c r="AM2" i="351"/>
  <c r="AU2" i="351"/>
  <c r="F3" i="351"/>
  <c r="N3" i="351"/>
  <c r="V3" i="351"/>
  <c r="AD3" i="351"/>
  <c r="AL3" i="351"/>
  <c r="AT3" i="351"/>
  <c r="E4" i="351"/>
  <c r="M4" i="351"/>
  <c r="U4" i="351"/>
  <c r="AC4" i="351"/>
  <c r="AK4" i="351"/>
  <c r="AS4" i="351"/>
  <c r="D5" i="351"/>
  <c r="L5" i="351"/>
  <c r="T5" i="351"/>
  <c r="AB5" i="351"/>
  <c r="AJ5" i="351"/>
  <c r="AR5" i="351"/>
  <c r="AZ5" i="351"/>
  <c r="K6" i="351"/>
  <c r="S6" i="351"/>
  <c r="AA6" i="351"/>
  <c r="AI6" i="351"/>
  <c r="AQ6" i="351"/>
  <c r="AY6" i="351"/>
  <c r="J7" i="351"/>
  <c r="R7" i="351"/>
  <c r="Z7" i="351"/>
  <c r="AH7" i="351"/>
  <c r="AP7" i="351"/>
  <c r="AX7" i="351"/>
  <c r="I8" i="351"/>
  <c r="Q8" i="351"/>
  <c r="Y8" i="351"/>
  <c r="AG8" i="351"/>
  <c r="AO8" i="351"/>
  <c r="AW8" i="351"/>
  <c r="H9" i="351"/>
  <c r="P9" i="351"/>
  <c r="X9" i="351"/>
  <c r="AF9" i="351"/>
  <c r="AN9" i="351"/>
  <c r="AV9" i="351"/>
  <c r="G10" i="351"/>
  <c r="O10" i="351"/>
  <c r="W10" i="351"/>
  <c r="AE10" i="351"/>
  <c r="AM10" i="351"/>
  <c r="AU10" i="351"/>
  <c r="C5" i="351"/>
  <c r="Z6" i="351"/>
  <c r="H2" i="351"/>
  <c r="P2" i="351"/>
  <c r="X2" i="351"/>
  <c r="AF2" i="351"/>
  <c r="AN2" i="351"/>
  <c r="AV2" i="351"/>
  <c r="G3" i="351"/>
  <c r="O3" i="351"/>
  <c r="W3" i="351"/>
  <c r="AE3" i="351"/>
  <c r="AM3" i="351"/>
  <c r="AU3" i="351"/>
  <c r="F4" i="351"/>
  <c r="N4" i="351"/>
  <c r="V4" i="351"/>
  <c r="AD4" i="351"/>
  <c r="AL4" i="351"/>
  <c r="AT4" i="351"/>
  <c r="E5" i="351"/>
  <c r="M5" i="351"/>
  <c r="U5" i="351"/>
  <c r="AC5" i="351"/>
  <c r="AK5" i="351"/>
  <c r="AS5" i="351"/>
  <c r="D6" i="351"/>
  <c r="L6" i="351"/>
  <c r="T6" i="351"/>
  <c r="AB6" i="351"/>
  <c r="AJ6" i="351"/>
  <c r="AR6" i="351"/>
  <c r="AZ6" i="351"/>
  <c r="K7" i="351"/>
  <c r="S7" i="351"/>
  <c r="AA7" i="351"/>
  <c r="AI7" i="351"/>
  <c r="AQ7" i="351"/>
  <c r="AY7" i="351"/>
  <c r="J8" i="351"/>
  <c r="R8" i="351"/>
  <c r="Z8" i="351"/>
  <c r="AH8" i="351"/>
  <c r="AP8" i="351"/>
  <c r="AX8" i="351"/>
  <c r="I9" i="351"/>
  <c r="Q9" i="351"/>
  <c r="Y9" i="351"/>
  <c r="AG9" i="351"/>
  <c r="AO9" i="351"/>
  <c r="AW9" i="351"/>
  <c r="H10" i="351"/>
  <c r="P10" i="351"/>
  <c r="X10" i="351"/>
  <c r="AF10" i="351"/>
  <c r="AN10" i="351"/>
  <c r="AV10" i="351"/>
  <c r="C6" i="351"/>
  <c r="I7" i="351"/>
  <c r="I2" i="351"/>
  <c r="Q2" i="351"/>
  <c r="Y2" i="351"/>
  <c r="AG2" i="351"/>
  <c r="AO2" i="351"/>
  <c r="AW2" i="351"/>
  <c r="H3" i="351"/>
  <c r="P3" i="351"/>
  <c r="X3" i="351"/>
  <c r="AF3" i="351"/>
  <c r="AN3" i="351"/>
  <c r="AV3" i="351"/>
  <c r="G4" i="351"/>
  <c r="O4" i="351"/>
  <c r="W4" i="351"/>
  <c r="AE4" i="351"/>
  <c r="AM4" i="351"/>
  <c r="AU4" i="351"/>
  <c r="F5" i="351"/>
  <c r="N5" i="351"/>
  <c r="V5" i="351"/>
  <c r="AD5" i="351"/>
  <c r="AL5" i="351"/>
  <c r="AT5" i="351"/>
  <c r="E6" i="351"/>
  <c r="M6" i="351"/>
  <c r="U6" i="351"/>
  <c r="AC6" i="351"/>
  <c r="AK6" i="351"/>
  <c r="AS6" i="351"/>
  <c r="D7" i="351"/>
  <c r="L7" i="351"/>
  <c r="T7" i="351"/>
  <c r="AB7" i="351"/>
  <c r="AJ7" i="351"/>
  <c r="AR7" i="351"/>
  <c r="AZ7" i="351"/>
  <c r="K8" i="351"/>
  <c r="S8" i="351"/>
  <c r="AA8" i="351"/>
  <c r="AI8" i="351"/>
  <c r="AQ8" i="351"/>
  <c r="AY8" i="351"/>
  <c r="J9" i="351"/>
  <c r="R9" i="351"/>
  <c r="Z9" i="351"/>
  <c r="AH9" i="351"/>
  <c r="AP9" i="351"/>
  <c r="AX9" i="351"/>
  <c r="I10" i="351"/>
  <c r="Q10" i="351"/>
  <c r="Y10" i="351"/>
  <c r="AG10" i="351"/>
  <c r="AO10" i="351"/>
  <c r="AW10" i="351"/>
  <c r="C7" i="351"/>
  <c r="N2" i="351"/>
  <c r="AD2" i="351"/>
  <c r="U3" i="351"/>
  <c r="AS3" i="351"/>
  <c r="L4" i="351"/>
  <c r="AJ4" i="351"/>
  <c r="S5" i="351"/>
  <c r="J6" i="351"/>
  <c r="Y7" i="351"/>
  <c r="P8" i="351"/>
  <c r="G9" i="351"/>
  <c r="AM9" i="351"/>
  <c r="AD10" i="351"/>
  <c r="J2" i="351"/>
  <c r="R2" i="351"/>
  <c r="Z2" i="351"/>
  <c r="AH2" i="351"/>
  <c r="AP2" i="351"/>
  <c r="AX2" i="351"/>
  <c r="I3" i="351"/>
  <c r="Q3" i="351"/>
  <c r="Y3" i="351"/>
  <c r="AG3" i="351"/>
  <c r="AO3" i="351"/>
  <c r="AW3" i="351"/>
  <c r="H4" i="351"/>
  <c r="P4" i="351"/>
  <c r="X4" i="351"/>
  <c r="AF4" i="351"/>
  <c r="AN4" i="351"/>
  <c r="AV4" i="351"/>
  <c r="G5" i="351"/>
  <c r="O5" i="351"/>
  <c r="W5" i="351"/>
  <c r="AE5" i="351"/>
  <c r="AM5" i="351"/>
  <c r="AU5" i="351"/>
  <c r="F6" i="351"/>
  <c r="N6" i="351"/>
  <c r="V6" i="351"/>
  <c r="AD6" i="351"/>
  <c r="AL6" i="351"/>
  <c r="AT6" i="351"/>
  <c r="E7" i="351"/>
  <c r="M7" i="351"/>
  <c r="U7" i="351"/>
  <c r="AC7" i="351"/>
  <c r="AK7" i="351"/>
  <c r="AS7" i="351"/>
  <c r="D8" i="351"/>
  <c r="L8" i="351"/>
  <c r="T8" i="351"/>
  <c r="AB8" i="351"/>
  <c r="AJ8" i="351"/>
  <c r="AR8" i="351"/>
  <c r="AZ8" i="351"/>
  <c r="K9" i="351"/>
  <c r="S9" i="351"/>
  <c r="AA9" i="351"/>
  <c r="AI9" i="351"/>
  <c r="AQ9" i="351"/>
  <c r="AY9" i="351"/>
  <c r="J10" i="351"/>
  <c r="R10" i="351"/>
  <c r="Z10" i="351"/>
  <c r="AH10" i="351"/>
  <c r="AP10" i="351"/>
  <c r="AX10" i="351"/>
  <c r="C8" i="351"/>
  <c r="F2" i="351"/>
  <c r="AL2" i="351"/>
  <c r="M3" i="351"/>
  <c r="AC3" i="351"/>
  <c r="D4" i="351"/>
  <c r="AR4" i="351"/>
  <c r="AA5" i="351"/>
  <c r="R6" i="351"/>
  <c r="Q7" i="351"/>
  <c r="H8" i="351"/>
  <c r="AV8" i="351"/>
  <c r="AU9" i="351"/>
  <c r="AL10" i="351"/>
  <c r="K2" i="351"/>
  <c r="S2" i="351"/>
  <c r="AA2" i="351"/>
  <c r="AI2" i="351"/>
  <c r="AQ2" i="351"/>
  <c r="AY2" i="351"/>
  <c r="J3" i="351"/>
  <c r="R3" i="351"/>
  <c r="Z3" i="351"/>
  <c r="AH3" i="351"/>
  <c r="AP3" i="351"/>
  <c r="AX3" i="351"/>
  <c r="I4" i="351"/>
  <c r="Q4" i="351"/>
  <c r="Y4" i="351"/>
  <c r="AG4" i="351"/>
  <c r="AO4" i="351"/>
  <c r="AW4" i="351"/>
  <c r="H5" i="351"/>
  <c r="P5" i="351"/>
  <c r="X5" i="351"/>
  <c r="AF5" i="351"/>
  <c r="AN5" i="351"/>
  <c r="AV5" i="351"/>
  <c r="G6" i="351"/>
  <c r="O6" i="351"/>
  <c r="W6" i="351"/>
  <c r="AE6" i="351"/>
  <c r="AM6" i="351"/>
  <c r="AU6" i="351"/>
  <c r="F7" i="351"/>
  <c r="N7" i="351"/>
  <c r="V7" i="351"/>
  <c r="AD7" i="351"/>
  <c r="AL7" i="351"/>
  <c r="AT7" i="351"/>
  <c r="E8" i="351"/>
  <c r="M8" i="351"/>
  <c r="U8" i="351"/>
  <c r="AC8" i="351"/>
  <c r="AK8" i="351"/>
  <c r="AS8" i="351"/>
  <c r="D9" i="351"/>
  <c r="L9" i="351"/>
  <c r="T9" i="351"/>
  <c r="AB9" i="351"/>
  <c r="AJ9" i="351"/>
  <c r="AR9" i="351"/>
  <c r="AZ9" i="351"/>
  <c r="K10" i="351"/>
  <c r="S10" i="351"/>
  <c r="AA10" i="351"/>
  <c r="AI10" i="351"/>
  <c r="AQ10" i="351"/>
  <c r="AY10" i="351"/>
  <c r="C9" i="351"/>
  <c r="E3" i="351"/>
  <c r="AI5" i="351"/>
  <c r="AX6" i="351"/>
  <c r="AW7" i="351"/>
  <c r="AN8" i="351"/>
  <c r="AE9" i="351"/>
  <c r="V10" i="351"/>
  <c r="D2" i="351"/>
  <c r="L2" i="351"/>
  <c r="T2" i="351"/>
  <c r="AB2" i="351"/>
  <c r="AJ2" i="351"/>
  <c r="AR2" i="351"/>
  <c r="AZ2" i="351"/>
  <c r="K3" i="351"/>
  <c r="S3" i="351"/>
  <c r="AA3" i="351"/>
  <c r="AI3" i="351"/>
  <c r="AQ3" i="351"/>
  <c r="AY3" i="351"/>
  <c r="J4" i="351"/>
  <c r="R4" i="351"/>
  <c r="Z4" i="351"/>
  <c r="AH4" i="351"/>
  <c r="AP4" i="351"/>
  <c r="AX4" i="351"/>
  <c r="I5" i="351"/>
  <c r="Q5" i="351"/>
  <c r="Y5" i="351"/>
  <c r="AG5" i="351"/>
  <c r="AO5" i="351"/>
  <c r="AW5" i="351"/>
  <c r="H6" i="351"/>
  <c r="P6" i="351"/>
  <c r="X6" i="351"/>
  <c r="AF6" i="351"/>
  <c r="AN6" i="351"/>
  <c r="AV6" i="351"/>
  <c r="G7" i="351"/>
  <c r="O7" i="351"/>
  <c r="W7" i="351"/>
  <c r="AE7" i="351"/>
  <c r="AM7" i="351"/>
  <c r="AU7" i="351"/>
  <c r="F8" i="351"/>
  <c r="N8" i="351"/>
  <c r="V8" i="351"/>
  <c r="AD8" i="351"/>
  <c r="AL8" i="351"/>
  <c r="AT8" i="351"/>
  <c r="E9" i="351"/>
  <c r="M9" i="351"/>
  <c r="U9" i="351"/>
  <c r="AC9" i="351"/>
  <c r="AK9" i="351"/>
  <c r="AS9" i="351"/>
  <c r="D10" i="351"/>
  <c r="L10" i="351"/>
  <c r="T10" i="351"/>
  <c r="AB10" i="351"/>
  <c r="AJ10" i="351"/>
  <c r="AR10" i="351"/>
  <c r="AZ10" i="351"/>
  <c r="C10" i="351"/>
  <c r="AT2" i="351"/>
  <c r="T4" i="351"/>
  <c r="K5" i="351"/>
  <c r="AQ5" i="351"/>
  <c r="AP6" i="351"/>
  <c r="AO7" i="351"/>
  <c r="AF8" i="351"/>
  <c r="W9" i="351"/>
  <c r="N10" i="351"/>
  <c r="C4" i="351"/>
  <c r="E2" i="351"/>
  <c r="M2" i="351"/>
  <c r="U2" i="351"/>
  <c r="AC2" i="351"/>
  <c r="AK2" i="351"/>
  <c r="AS2" i="351"/>
  <c r="D3" i="351"/>
  <c r="L3" i="351"/>
  <c r="T3" i="351"/>
  <c r="AB3" i="351"/>
  <c r="AJ3" i="351"/>
  <c r="AR3" i="351"/>
  <c r="AZ3" i="351"/>
  <c r="K4" i="351"/>
  <c r="S4" i="351"/>
  <c r="AA4" i="351"/>
  <c r="AI4" i="351"/>
  <c r="AQ4" i="351"/>
  <c r="AY4" i="351"/>
  <c r="J5" i="351"/>
  <c r="R5" i="351"/>
  <c r="Z5" i="351"/>
  <c r="AH5" i="351"/>
  <c r="AP5" i="351"/>
  <c r="AX5" i="351"/>
  <c r="I6" i="351"/>
  <c r="Q6" i="351"/>
  <c r="Y6" i="351"/>
  <c r="AG6" i="351"/>
  <c r="AO6" i="351"/>
  <c r="AW6" i="351"/>
  <c r="H7" i="351"/>
  <c r="P7" i="351"/>
  <c r="X7" i="351"/>
  <c r="AF7" i="351"/>
  <c r="AN7" i="351"/>
  <c r="AV7" i="351"/>
  <c r="G8" i="351"/>
  <c r="O8" i="351"/>
  <c r="W8" i="351"/>
  <c r="AE8" i="351"/>
  <c r="AM8" i="351"/>
  <c r="AU8" i="351"/>
  <c r="F9" i="351"/>
  <c r="N9" i="351"/>
  <c r="V9" i="351"/>
  <c r="AD9" i="351"/>
  <c r="AL9" i="351"/>
  <c r="AT9" i="351"/>
  <c r="E10" i="351"/>
  <c r="M10" i="351"/>
  <c r="U10" i="351"/>
  <c r="AC10" i="351"/>
  <c r="AK10" i="351"/>
  <c r="AS10" i="351"/>
  <c r="C3" i="351"/>
  <c r="C2" i="351"/>
  <c r="V2" i="351"/>
  <c r="AK3" i="351"/>
  <c r="AB4" i="351"/>
  <c r="AZ4" i="351"/>
  <c r="AY5" i="351"/>
  <c r="AH6" i="351"/>
  <c r="AG7" i="351"/>
  <c r="X8" i="351"/>
  <c r="O9" i="351"/>
  <c r="F10" i="351"/>
  <c r="AT10" i="351"/>
  <c r="AM8" i="303"/>
  <c r="D6" i="361"/>
  <c r="L6" i="361"/>
  <c r="T6" i="361"/>
  <c r="AB6" i="361"/>
  <c r="E6" i="361"/>
  <c r="M6" i="361"/>
  <c r="U6" i="361"/>
  <c r="AC6" i="361"/>
  <c r="F6" i="361"/>
  <c r="V6" i="361"/>
  <c r="G6" i="361"/>
  <c r="O6" i="361"/>
  <c r="W6" i="361"/>
  <c r="AE6" i="361"/>
  <c r="H6" i="361"/>
  <c r="P6" i="361"/>
  <c r="AF6" i="361"/>
  <c r="I6" i="361"/>
  <c r="Q6" i="361"/>
  <c r="Y6" i="361"/>
  <c r="J6" i="361"/>
  <c r="R6" i="361"/>
  <c r="Z6" i="361"/>
  <c r="J2" i="297"/>
  <c r="AJ2" i="297"/>
  <c r="AB3" i="297"/>
  <c r="AD20" i="303"/>
  <c r="AD18" i="303"/>
  <c r="AD16" i="303"/>
  <c r="AD14" i="303"/>
  <c r="AD12" i="303"/>
  <c r="AD10" i="303"/>
  <c r="AC8" i="303"/>
  <c r="AC6" i="303"/>
  <c r="N3" i="303"/>
  <c r="V3" i="303"/>
  <c r="AD3" i="303"/>
  <c r="AL3" i="303"/>
  <c r="N4" i="303"/>
  <c r="V4" i="303"/>
  <c r="AD4" i="303"/>
  <c r="AL4" i="303"/>
  <c r="N5" i="303"/>
  <c r="V5" i="303"/>
  <c r="AD5" i="303"/>
  <c r="AL5" i="303"/>
  <c r="N6" i="303"/>
  <c r="V6" i="303"/>
  <c r="AD6" i="303"/>
  <c r="AL6" i="303"/>
  <c r="N7" i="303"/>
  <c r="V7" i="303"/>
  <c r="AD7" i="303"/>
  <c r="AL7" i="303"/>
  <c r="N8" i="303"/>
  <c r="V8" i="303"/>
  <c r="AD8" i="303"/>
  <c r="AL8" i="303"/>
  <c r="O9" i="303"/>
  <c r="W9" i="303"/>
  <c r="AE9" i="303"/>
  <c r="AM9" i="303"/>
  <c r="O10" i="303"/>
  <c r="W10" i="303"/>
  <c r="AE10" i="303"/>
  <c r="AM10" i="303"/>
  <c r="O11" i="303"/>
  <c r="W11" i="303"/>
  <c r="AE11" i="303"/>
  <c r="AM11" i="303"/>
  <c r="O12" i="303"/>
  <c r="W12" i="303"/>
  <c r="AE12" i="303"/>
  <c r="AM12" i="303"/>
  <c r="O13" i="303"/>
  <c r="W13" i="303"/>
  <c r="AE13" i="303"/>
  <c r="AM13" i="303"/>
  <c r="O14" i="303"/>
  <c r="W14" i="303"/>
  <c r="AE14" i="303"/>
  <c r="AM14" i="303"/>
  <c r="O15" i="303"/>
  <c r="W15" i="303"/>
  <c r="AE15" i="303"/>
  <c r="AM15" i="303"/>
  <c r="O16" i="303"/>
  <c r="W16" i="303"/>
  <c r="AE16" i="303"/>
  <c r="AM16" i="303"/>
  <c r="O17" i="303"/>
  <c r="W17" i="303"/>
  <c r="AE17" i="303"/>
  <c r="AM17" i="303"/>
  <c r="O18" i="303"/>
  <c r="W18" i="303"/>
  <c r="AE18" i="303"/>
  <c r="AM18" i="303"/>
  <c r="O19" i="303"/>
  <c r="W19" i="303"/>
  <c r="AE19" i="303"/>
  <c r="AM19" i="303"/>
  <c r="O20" i="303"/>
  <c r="W20" i="303"/>
  <c r="AE20" i="303"/>
  <c r="AM20" i="303"/>
  <c r="O21" i="303"/>
  <c r="W21" i="303"/>
  <c r="AE21" i="303"/>
  <c r="AM21" i="303"/>
  <c r="G11" i="303"/>
  <c r="G19" i="303"/>
  <c r="M3" i="297"/>
  <c r="U3" i="297"/>
  <c r="AC3" i="297"/>
  <c r="AK3" i="297"/>
  <c r="U2" i="297"/>
  <c r="AC2" i="297"/>
  <c r="O3" i="303"/>
  <c r="W3" i="303"/>
  <c r="AE3" i="303"/>
  <c r="AM3" i="303"/>
  <c r="F26" i="303" s="1"/>
  <c r="O4" i="303"/>
  <c r="W4" i="303"/>
  <c r="AE4" i="303"/>
  <c r="AM4" i="303"/>
  <c r="F27" i="303" s="1"/>
  <c r="O5" i="303"/>
  <c r="W5" i="303"/>
  <c r="AE5" i="303"/>
  <c r="AM5" i="303"/>
  <c r="O6" i="303"/>
  <c r="W6" i="303"/>
  <c r="AE6" i="303"/>
  <c r="AM6" i="303"/>
  <c r="E29" i="303" s="1"/>
  <c r="O7" i="303"/>
  <c r="W7" i="303"/>
  <c r="AE7" i="303"/>
  <c r="AM7" i="303"/>
  <c r="O8" i="303"/>
  <c r="W8" i="303"/>
  <c r="AE8" i="303"/>
  <c r="H9" i="303"/>
  <c r="P9" i="303"/>
  <c r="X9" i="303"/>
  <c r="AF9" i="303"/>
  <c r="H10" i="303"/>
  <c r="P10" i="303"/>
  <c r="X10" i="303"/>
  <c r="AF10" i="303"/>
  <c r="H11" i="303"/>
  <c r="P11" i="303"/>
  <c r="X11" i="303"/>
  <c r="AF11" i="303"/>
  <c r="H12" i="303"/>
  <c r="P12" i="303"/>
  <c r="X12" i="303"/>
  <c r="AF12" i="303"/>
  <c r="H13" i="303"/>
  <c r="P13" i="303"/>
  <c r="X13" i="303"/>
  <c r="AF13" i="303"/>
  <c r="H14" i="303"/>
  <c r="P14" i="303"/>
  <c r="X14" i="303"/>
  <c r="AF14" i="303"/>
  <c r="H15" i="303"/>
  <c r="P15" i="303"/>
  <c r="X15" i="303"/>
  <c r="AF15" i="303"/>
  <c r="H16" i="303"/>
  <c r="P16" i="303"/>
  <c r="X16" i="303"/>
  <c r="AF16" i="303"/>
  <c r="H17" i="303"/>
  <c r="P17" i="303"/>
  <c r="X17" i="303"/>
  <c r="AF17" i="303"/>
  <c r="H18" i="303"/>
  <c r="P18" i="303"/>
  <c r="X18" i="303"/>
  <c r="AF18" i="303"/>
  <c r="H19" i="303"/>
  <c r="P19" i="303"/>
  <c r="X19" i="303"/>
  <c r="AF19" i="303"/>
  <c r="H20" i="303"/>
  <c r="P20" i="303"/>
  <c r="X20" i="303"/>
  <c r="AF20" i="303"/>
  <c r="H21" i="303"/>
  <c r="P21" i="303"/>
  <c r="X21" i="303"/>
  <c r="AF21" i="303"/>
  <c r="G4" i="303"/>
  <c r="G12" i="303"/>
  <c r="G20" i="303"/>
  <c r="N3" i="297"/>
  <c r="V3" i="297"/>
  <c r="AD3" i="297"/>
  <c r="AL3" i="297"/>
  <c r="V2" i="297"/>
  <c r="AD2" i="297"/>
  <c r="H3" i="303"/>
  <c r="P3" i="303"/>
  <c r="X3" i="303"/>
  <c r="AF3" i="303"/>
  <c r="H4" i="303"/>
  <c r="P4" i="303"/>
  <c r="X4" i="303"/>
  <c r="AF4" i="303"/>
  <c r="H5" i="303"/>
  <c r="P5" i="303"/>
  <c r="X5" i="303"/>
  <c r="AF5" i="303"/>
  <c r="H6" i="303"/>
  <c r="P6" i="303"/>
  <c r="X6" i="303"/>
  <c r="AF6" i="303"/>
  <c r="H7" i="303"/>
  <c r="P7" i="303"/>
  <c r="X7" i="303"/>
  <c r="AF7" i="303"/>
  <c r="H8" i="303"/>
  <c r="P8" i="303"/>
  <c r="X8" i="303"/>
  <c r="AF8" i="303"/>
  <c r="I9" i="303"/>
  <c r="Q9" i="303"/>
  <c r="Y9" i="303"/>
  <c r="AG9" i="303"/>
  <c r="I10" i="303"/>
  <c r="Q10" i="303"/>
  <c r="Y10" i="303"/>
  <c r="AG10" i="303"/>
  <c r="I11" i="303"/>
  <c r="Q11" i="303"/>
  <c r="Y11" i="303"/>
  <c r="AG11" i="303"/>
  <c r="I12" i="303"/>
  <c r="Q12" i="303"/>
  <c r="Y12" i="303"/>
  <c r="AG12" i="303"/>
  <c r="I13" i="303"/>
  <c r="Q13" i="303"/>
  <c r="Y13" i="303"/>
  <c r="AG13" i="303"/>
  <c r="I14" i="303"/>
  <c r="Q14" i="303"/>
  <c r="Y14" i="303"/>
  <c r="AG14" i="303"/>
  <c r="I15" i="303"/>
  <c r="Q15" i="303"/>
  <c r="Y15" i="303"/>
  <c r="AG15" i="303"/>
  <c r="I16" i="303"/>
  <c r="Q16" i="303"/>
  <c r="Y16" i="303"/>
  <c r="AG16" i="303"/>
  <c r="I17" i="303"/>
  <c r="Q17" i="303"/>
  <c r="Y17" i="303"/>
  <c r="AG17" i="303"/>
  <c r="I18" i="303"/>
  <c r="Q18" i="303"/>
  <c r="Y18" i="303"/>
  <c r="AG18" i="303"/>
  <c r="I19" i="303"/>
  <c r="Q19" i="303"/>
  <c r="Y19" i="303"/>
  <c r="AG19" i="303"/>
  <c r="I20" i="303"/>
  <c r="Q20" i="303"/>
  <c r="Y20" i="303"/>
  <c r="AG20" i="303"/>
  <c r="I21" i="303"/>
  <c r="Q21" i="303"/>
  <c r="Y21" i="303"/>
  <c r="AG21" i="303"/>
  <c r="G5" i="303"/>
  <c r="G13" i="303"/>
  <c r="G21" i="303"/>
  <c r="G3" i="297"/>
  <c r="O3" i="297"/>
  <c r="W3" i="297"/>
  <c r="AE3" i="297"/>
  <c r="AM3" i="297"/>
  <c r="W2" i="297"/>
  <c r="I3" i="303"/>
  <c r="Q3" i="303"/>
  <c r="Y3" i="303"/>
  <c r="AG3" i="303"/>
  <c r="I4" i="303"/>
  <c r="Q4" i="303"/>
  <c r="Y4" i="303"/>
  <c r="AG4" i="303"/>
  <c r="I5" i="303"/>
  <c r="Q5" i="303"/>
  <c r="Y5" i="303"/>
  <c r="AG5" i="303"/>
  <c r="I6" i="303"/>
  <c r="Q6" i="303"/>
  <c r="Y6" i="303"/>
  <c r="AG6" i="303"/>
  <c r="I7" i="303"/>
  <c r="Q7" i="303"/>
  <c r="Y7" i="303"/>
  <c r="AG7" i="303"/>
  <c r="I8" i="303"/>
  <c r="Q8" i="303"/>
  <c r="Y8" i="303"/>
  <c r="AG8" i="303"/>
  <c r="J9" i="303"/>
  <c r="R9" i="303"/>
  <c r="Z9" i="303"/>
  <c r="AH9" i="303"/>
  <c r="J10" i="303"/>
  <c r="R10" i="303"/>
  <c r="Z10" i="303"/>
  <c r="AH10" i="303"/>
  <c r="J11" i="303"/>
  <c r="R11" i="303"/>
  <c r="Z11" i="303"/>
  <c r="AH11" i="303"/>
  <c r="J12" i="303"/>
  <c r="R12" i="303"/>
  <c r="Z12" i="303"/>
  <c r="AH12" i="303"/>
  <c r="J13" i="303"/>
  <c r="R13" i="303"/>
  <c r="Z13" i="303"/>
  <c r="AH13" i="303"/>
  <c r="J14" i="303"/>
  <c r="R14" i="303"/>
  <c r="Z14" i="303"/>
  <c r="AH14" i="303"/>
  <c r="J15" i="303"/>
  <c r="R15" i="303"/>
  <c r="Z15" i="303"/>
  <c r="AH15" i="303"/>
  <c r="J16" i="303"/>
  <c r="R16" i="303"/>
  <c r="Z16" i="303"/>
  <c r="AH16" i="303"/>
  <c r="J17" i="303"/>
  <c r="R17" i="303"/>
  <c r="Z17" i="303"/>
  <c r="AH17" i="303"/>
  <c r="J18" i="303"/>
  <c r="R18" i="303"/>
  <c r="Z18" i="303"/>
  <c r="AH18" i="303"/>
  <c r="J19" i="303"/>
  <c r="R19" i="303"/>
  <c r="Z19" i="303"/>
  <c r="AH19" i="303"/>
  <c r="J20" i="303"/>
  <c r="R20" i="303"/>
  <c r="Z20" i="303"/>
  <c r="AH20" i="303"/>
  <c r="J21" i="303"/>
  <c r="R21" i="303"/>
  <c r="Z21" i="303"/>
  <c r="AH21" i="303"/>
  <c r="G6" i="303"/>
  <c r="G14" i="303"/>
  <c r="G3" i="303"/>
  <c r="H3" i="297"/>
  <c r="P3" i="297"/>
  <c r="X3" i="297"/>
  <c r="AF3" i="297"/>
  <c r="P2" i="297"/>
  <c r="X2" i="297"/>
  <c r="J3" i="303"/>
  <c r="R3" i="303"/>
  <c r="Z3" i="303"/>
  <c r="AH3" i="303"/>
  <c r="J4" i="303"/>
  <c r="R4" i="303"/>
  <c r="Z4" i="303"/>
  <c r="AH4" i="303"/>
  <c r="J5" i="303"/>
  <c r="R5" i="303"/>
  <c r="Z5" i="303"/>
  <c r="AH5" i="303"/>
  <c r="J6" i="303"/>
  <c r="R6" i="303"/>
  <c r="Z6" i="303"/>
  <c r="AH6" i="303"/>
  <c r="J7" i="303"/>
  <c r="R7" i="303"/>
  <c r="Z7" i="303"/>
  <c r="AH7" i="303"/>
  <c r="J8" i="303"/>
  <c r="R8" i="303"/>
  <c r="Z8" i="303"/>
  <c r="AH8" i="303"/>
  <c r="K9" i="303"/>
  <c r="S9" i="303"/>
  <c r="AA9" i="303"/>
  <c r="AI9" i="303"/>
  <c r="K10" i="303"/>
  <c r="S10" i="303"/>
  <c r="AA10" i="303"/>
  <c r="AI10" i="303"/>
  <c r="K11" i="303"/>
  <c r="S11" i="303"/>
  <c r="AA11" i="303"/>
  <c r="AI11" i="303"/>
  <c r="K12" i="303"/>
  <c r="S12" i="303"/>
  <c r="AA12" i="303"/>
  <c r="AI12" i="303"/>
  <c r="K13" i="303"/>
  <c r="S13" i="303"/>
  <c r="AA13" i="303"/>
  <c r="AI13" i="303"/>
  <c r="K14" i="303"/>
  <c r="S14" i="303"/>
  <c r="AA14" i="303"/>
  <c r="AI14" i="303"/>
  <c r="K15" i="303"/>
  <c r="S15" i="303"/>
  <c r="AA15" i="303"/>
  <c r="AI15" i="303"/>
  <c r="K16" i="303"/>
  <c r="S16" i="303"/>
  <c r="AA16" i="303"/>
  <c r="AI16" i="303"/>
  <c r="K17" i="303"/>
  <c r="S17" i="303"/>
  <c r="AA17" i="303"/>
  <c r="AI17" i="303"/>
  <c r="K18" i="303"/>
  <c r="S18" i="303"/>
  <c r="AA18" i="303"/>
  <c r="AI18" i="303"/>
  <c r="K19" i="303"/>
  <c r="S19" i="303"/>
  <c r="AA19" i="303"/>
  <c r="AI19" i="303"/>
  <c r="K20" i="303"/>
  <c r="S20" i="303"/>
  <c r="AA20" i="303"/>
  <c r="AI20" i="303"/>
  <c r="K21" i="303"/>
  <c r="S21" i="303"/>
  <c r="AA21" i="303"/>
  <c r="AI21" i="303"/>
  <c r="G7" i="303"/>
  <c r="G15" i="303"/>
  <c r="I3" i="297"/>
  <c r="Q3" i="297"/>
  <c r="Y3" i="297"/>
  <c r="AG3" i="297"/>
  <c r="Q2" i="297"/>
  <c r="Y2" i="297"/>
  <c r="K3" i="303"/>
  <c r="S3" i="303"/>
  <c r="AA3" i="303"/>
  <c r="AI3" i="303"/>
  <c r="K4" i="303"/>
  <c r="S4" i="303"/>
  <c r="AA4" i="303"/>
  <c r="AI4" i="303"/>
  <c r="K5" i="303"/>
  <c r="S5" i="303"/>
  <c r="AA5" i="303"/>
  <c r="AI5" i="303"/>
  <c r="K6" i="303"/>
  <c r="S6" i="303"/>
  <c r="AA6" i="303"/>
  <c r="AI6" i="303"/>
  <c r="K7" i="303"/>
  <c r="S7" i="303"/>
  <c r="AA7" i="303"/>
  <c r="AI7" i="303"/>
  <c r="K8" i="303"/>
  <c r="S8" i="303"/>
  <c r="AA8" i="303"/>
  <c r="AI8" i="303"/>
  <c r="L9" i="303"/>
  <c r="T9" i="303"/>
  <c r="AB9" i="303"/>
  <c r="AJ9" i="303"/>
  <c r="L10" i="303"/>
  <c r="T10" i="303"/>
  <c r="AB10" i="303"/>
  <c r="AJ10" i="303"/>
  <c r="L11" i="303"/>
  <c r="T11" i="303"/>
  <c r="AB11" i="303"/>
  <c r="AJ11" i="303"/>
  <c r="L12" i="303"/>
  <c r="T12" i="303"/>
  <c r="AB12" i="303"/>
  <c r="AJ12" i="303"/>
  <c r="L13" i="303"/>
  <c r="T13" i="303"/>
  <c r="AB13" i="303"/>
  <c r="AJ13" i="303"/>
  <c r="L14" i="303"/>
  <c r="T14" i="303"/>
  <c r="AB14" i="303"/>
  <c r="AJ14" i="303"/>
  <c r="L15" i="303"/>
  <c r="T15" i="303"/>
  <c r="AB15" i="303"/>
  <c r="AJ15" i="303"/>
  <c r="L16" i="303"/>
  <c r="T16" i="303"/>
  <c r="AB16" i="303"/>
  <c r="AJ16" i="303"/>
  <c r="L17" i="303"/>
  <c r="T17" i="303"/>
  <c r="AB17" i="303"/>
  <c r="AJ17" i="303"/>
  <c r="L18" i="303"/>
  <c r="T18" i="303"/>
  <c r="AB18" i="303"/>
  <c r="AJ18" i="303"/>
  <c r="L19" i="303"/>
  <c r="T19" i="303"/>
  <c r="AB19" i="303"/>
  <c r="AJ19" i="303"/>
  <c r="L20" i="303"/>
  <c r="T20" i="303"/>
  <c r="AB20" i="303"/>
  <c r="AJ20" i="303"/>
  <c r="L21" i="303"/>
  <c r="T21" i="303"/>
  <c r="AB21" i="303"/>
  <c r="AJ21" i="303"/>
  <c r="G8" i="303"/>
  <c r="G16" i="303"/>
  <c r="J3" i="297"/>
  <c r="R3" i="297"/>
  <c r="Z3" i="297"/>
  <c r="AH3" i="297"/>
  <c r="R2" i="297"/>
  <c r="Z2" i="297"/>
  <c r="AH2" i="297"/>
  <c r="L3" i="303"/>
  <c r="T3" i="303"/>
  <c r="AB3" i="303"/>
  <c r="AJ3" i="303"/>
  <c r="L4" i="303"/>
  <c r="T4" i="303"/>
  <c r="AB4" i="303"/>
  <c r="AJ4" i="303"/>
  <c r="L5" i="303"/>
  <c r="T5" i="303"/>
  <c r="AB5" i="303"/>
  <c r="AJ5" i="303"/>
  <c r="L6" i="303"/>
  <c r="T6" i="303"/>
  <c r="AB6" i="303"/>
  <c r="AJ6" i="303"/>
  <c r="L7" i="303"/>
  <c r="T7" i="303"/>
  <c r="AB7" i="303"/>
  <c r="AJ7" i="303"/>
  <c r="L8" i="303"/>
  <c r="T8" i="303"/>
  <c r="AB8" i="303"/>
  <c r="AJ8" i="303"/>
  <c r="M9" i="303"/>
  <c r="U9" i="303"/>
  <c r="AC9" i="303"/>
  <c r="AK9" i="303"/>
  <c r="M10" i="303"/>
  <c r="U10" i="303"/>
  <c r="AC10" i="303"/>
  <c r="AK10" i="303"/>
  <c r="M11" i="303"/>
  <c r="U11" i="303"/>
  <c r="AC11" i="303"/>
  <c r="AK11" i="303"/>
  <c r="M12" i="303"/>
  <c r="U12" i="303"/>
  <c r="AC12" i="303"/>
  <c r="AK12" i="303"/>
  <c r="M13" i="303"/>
  <c r="U13" i="303"/>
  <c r="AC13" i="303"/>
  <c r="AK13" i="303"/>
  <c r="M14" i="303"/>
  <c r="U14" i="303"/>
  <c r="AC14" i="303"/>
  <c r="AK14" i="303"/>
  <c r="M15" i="303"/>
  <c r="U15" i="303"/>
  <c r="AC15" i="303"/>
  <c r="AK15" i="303"/>
  <c r="M16" i="303"/>
  <c r="U16" i="303"/>
  <c r="AC16" i="303"/>
  <c r="AK16" i="303"/>
  <c r="M17" i="303"/>
  <c r="U17" i="303"/>
  <c r="AC17" i="303"/>
  <c r="AK17" i="303"/>
  <c r="M18" i="303"/>
  <c r="U18" i="303"/>
  <c r="AC18" i="303"/>
  <c r="AK18" i="303"/>
  <c r="M19" i="303"/>
  <c r="U19" i="303"/>
  <c r="AC19" i="303"/>
  <c r="AK19" i="303"/>
  <c r="M20" i="303"/>
  <c r="U20" i="303"/>
  <c r="AC20" i="303"/>
  <c r="AK20" i="303"/>
  <c r="M21" i="303"/>
  <c r="U21" i="303"/>
  <c r="AC21" i="303"/>
  <c r="AK21" i="303"/>
  <c r="G9" i="303"/>
  <c r="G17" i="303"/>
  <c r="K3" i="297"/>
  <c r="S3" i="297"/>
  <c r="AA3" i="297"/>
  <c r="AI3" i="297"/>
  <c r="S2" i="297"/>
  <c r="AA2" i="297"/>
  <c r="M3" i="303"/>
  <c r="I2" i="297"/>
  <c r="AI2" i="297"/>
  <c r="T3" i="297"/>
  <c r="G18" i="303"/>
  <c r="V20" i="303"/>
  <c r="V18" i="303"/>
  <c r="V16" i="303"/>
  <c r="V14" i="303"/>
  <c r="V12" i="303"/>
  <c r="V10" i="303"/>
  <c r="U8" i="303"/>
  <c r="U6" i="303"/>
  <c r="U4" i="303"/>
  <c r="H2" i="297"/>
  <c r="AG2" i="297"/>
  <c r="L3" i="297"/>
  <c r="G10" i="303"/>
  <c r="N20" i="303"/>
  <c r="N18" i="303"/>
  <c r="N16" i="303"/>
  <c r="N14" i="303"/>
  <c r="N12" i="303"/>
  <c r="N10" i="303"/>
  <c r="M8" i="303"/>
  <c r="M6" i="303"/>
  <c r="M4" i="303"/>
  <c r="N2" i="297"/>
  <c r="AF2" i="297"/>
  <c r="AL21" i="303"/>
  <c r="AL19" i="303"/>
  <c r="AL17" i="303"/>
  <c r="AL15" i="303"/>
  <c r="AL13" i="303"/>
  <c r="AL11" i="303"/>
  <c r="AL9" i="303"/>
  <c r="AK7" i="303"/>
  <c r="AK5" i="303"/>
  <c r="AK3" i="303"/>
  <c r="G2" i="297"/>
  <c r="O2" i="297"/>
  <c r="AE2" i="297"/>
  <c r="AD21" i="303"/>
  <c r="AD19" i="303"/>
  <c r="AD17" i="303"/>
  <c r="AD15" i="303"/>
  <c r="AD13" i="303"/>
  <c r="AD11" i="303"/>
  <c r="AD9" i="303"/>
  <c r="AC7" i="303"/>
  <c r="AC5" i="303"/>
  <c r="AC3" i="303"/>
  <c r="M2" i="297"/>
  <c r="AM2" i="297"/>
  <c r="AB2" i="297"/>
  <c r="V21" i="303"/>
  <c r="V19" i="303"/>
  <c r="V17" i="303"/>
  <c r="V15" i="303"/>
  <c r="V13" i="303"/>
  <c r="V11" i="303"/>
  <c r="V9" i="303"/>
  <c r="U7" i="303"/>
  <c r="U5" i="303"/>
  <c r="U3" i="303"/>
  <c r="L2" i="297"/>
  <c r="AL2" i="297"/>
  <c r="T2" i="297"/>
  <c r="N21" i="303"/>
  <c r="N19" i="303"/>
  <c r="N17" i="303"/>
  <c r="N15" i="303"/>
  <c r="N13" i="303"/>
  <c r="N11" i="303"/>
  <c r="N9" i="303"/>
  <c r="M7" i="303"/>
  <c r="M5" i="303"/>
  <c r="K2" i="297"/>
  <c r="AK2" i="297"/>
  <c r="AJ3" i="297"/>
  <c r="AL20" i="303"/>
  <c r="AL18" i="303"/>
  <c r="AL16" i="303"/>
  <c r="AL14" i="303"/>
  <c r="AL12" i="303"/>
  <c r="AL10" i="303"/>
  <c r="AK8" i="303"/>
  <c r="AK6" i="303"/>
  <c r="AK4" i="303"/>
  <c r="E30" i="303"/>
  <c r="E26" i="303"/>
  <c r="E35" i="303"/>
  <c r="F34" i="303" l="1"/>
  <c r="F40" i="303"/>
  <c r="E37" i="303"/>
  <c r="E27" i="303"/>
  <c r="F28" i="303"/>
  <c r="F30" i="303"/>
  <c r="E34" i="303"/>
  <c r="E41" i="303"/>
  <c r="F38" i="303"/>
  <c r="E28" i="303"/>
  <c r="F43" i="303"/>
  <c r="I2" i="303"/>
  <c r="AM2" i="300"/>
  <c r="K2" i="303"/>
  <c r="N2" i="300"/>
  <c r="K3" i="300"/>
  <c r="L22" i="303"/>
  <c r="AC2" i="303"/>
  <c r="L2" i="303"/>
  <c r="J22" i="303"/>
  <c r="AL3" i="300"/>
  <c r="J2" i="303"/>
  <c r="K2" i="300"/>
  <c r="J3" i="300"/>
  <c r="Q22" i="303"/>
  <c r="I22" i="303"/>
  <c r="AE3" i="300"/>
  <c r="Q3" i="300"/>
  <c r="Q2" i="303"/>
  <c r="P2" i="303"/>
  <c r="U2" i="303"/>
  <c r="J2" i="300"/>
  <c r="AH3" i="300"/>
  <c r="W3" i="300"/>
  <c r="AA2" i="303"/>
  <c r="I3" i="300"/>
  <c r="S22" i="303"/>
  <c r="M22" i="303"/>
  <c r="P2" i="300"/>
  <c r="M2" i="303"/>
  <c r="X2" i="300"/>
  <c r="AD2" i="300"/>
  <c r="AA22" i="303"/>
  <c r="AK3" i="300"/>
  <c r="G2" i="300"/>
  <c r="AC3" i="300"/>
  <c r="U3" i="300"/>
  <c r="G3" i="300"/>
  <c r="M3" i="300"/>
  <c r="Z3" i="300"/>
  <c r="H3" i="300"/>
  <c r="O3" i="300"/>
  <c r="O2" i="300"/>
  <c r="M2" i="300"/>
  <c r="AG2" i="300"/>
  <c r="U22" i="303"/>
  <c r="AI22" i="303"/>
  <c r="V2" i="300"/>
  <c r="K22" i="303"/>
  <c r="H2" i="300"/>
  <c r="L3" i="300"/>
  <c r="Q2" i="300"/>
  <c r="AK2" i="303"/>
  <c r="AL2" i="300"/>
  <c r="Y3" i="300"/>
  <c r="Y2" i="300"/>
  <c r="N80" i="374"/>
  <c r="N148" i="361"/>
  <c r="P164" i="346"/>
  <c r="N117" i="374"/>
  <c r="N4" i="346"/>
  <c r="N6" i="361"/>
  <c r="N248" i="361"/>
  <c r="N48" i="361"/>
  <c r="E43" i="303"/>
  <c r="E32" i="303"/>
  <c r="F7" i="297"/>
  <c r="BE9" i="351"/>
  <c r="F29" i="303"/>
  <c r="E36" i="303"/>
  <c r="E42" i="303"/>
  <c r="F33" i="303"/>
  <c r="F44" i="303"/>
  <c r="F31" i="303"/>
  <c r="AB3" i="300"/>
  <c r="S3" i="300"/>
  <c r="AB243" i="361"/>
  <c r="T3" i="300"/>
  <c r="T245" i="361"/>
  <c r="Q243" i="361"/>
  <c r="U134" i="346"/>
  <c r="AI2" i="300"/>
  <c r="AJ2" i="300"/>
  <c r="AC38" i="361"/>
  <c r="U248" i="361"/>
  <c r="S2" i="303"/>
  <c r="AG105" i="346"/>
  <c r="AA3" i="300"/>
  <c r="AE36" i="361"/>
  <c r="T112" i="374"/>
  <c r="Y235" i="346"/>
  <c r="Z22" i="303"/>
  <c r="AD6" i="361"/>
  <c r="Y176" i="361"/>
  <c r="X6" i="361"/>
  <c r="AG6" i="361"/>
  <c r="W5" i="374"/>
  <c r="AD111" i="374"/>
  <c r="S247" i="361"/>
  <c r="AI2" i="303"/>
  <c r="AH2" i="303"/>
  <c r="AC22" i="303"/>
  <c r="AF146" i="374"/>
  <c r="AB2" i="300"/>
  <c r="AG5" i="361"/>
  <c r="T2" i="303"/>
  <c r="AB2" i="303"/>
  <c r="AJ22" i="303"/>
  <c r="AJ3" i="300"/>
  <c r="Y136" i="346"/>
  <c r="U117" i="374"/>
  <c r="AH231" i="346"/>
  <c r="AA80" i="374"/>
  <c r="P5" i="346"/>
  <c r="AF4" i="374"/>
  <c r="AB5" i="374"/>
  <c r="AE248" i="361"/>
  <c r="R3" i="300"/>
  <c r="AG4" i="346"/>
  <c r="X5" i="361"/>
  <c r="Q111" i="374"/>
  <c r="AF3" i="300"/>
  <c r="X247" i="361"/>
  <c r="R2" i="300"/>
  <c r="R193" i="346"/>
  <c r="AF5" i="346"/>
  <c r="Y239" i="361"/>
  <c r="AE111" i="374"/>
  <c r="AH134" i="346"/>
  <c r="Z2" i="300"/>
  <c r="X175" i="361"/>
  <c r="AF2" i="300"/>
  <c r="AB175" i="361"/>
  <c r="Q110" i="374"/>
  <c r="U2" i="300"/>
  <c r="S232" i="346"/>
  <c r="V3" i="300"/>
  <c r="R5" i="346"/>
  <c r="AD37" i="361"/>
  <c r="AK22" i="303"/>
  <c r="X105" i="346"/>
  <c r="Z115" i="374"/>
  <c r="AE2" i="300"/>
  <c r="Z163" i="346"/>
  <c r="R36" i="361"/>
  <c r="AD148" i="374"/>
  <c r="O241" i="361"/>
  <c r="AK2" i="300"/>
  <c r="Y177" i="361"/>
  <c r="AG3" i="300"/>
  <c r="R117" i="374"/>
  <c r="X3" i="300"/>
  <c r="AM3" i="300"/>
  <c r="AE5" i="361"/>
  <c r="T151" i="374"/>
  <c r="S2" i="300"/>
  <c r="AH105" i="346"/>
  <c r="AD175" i="361"/>
  <c r="N232" i="346"/>
  <c r="AB151" i="374"/>
  <c r="O147" i="374"/>
  <c r="N111" i="374"/>
  <c r="AA2" i="300"/>
  <c r="S7" i="374"/>
  <c r="Q105" i="346"/>
  <c r="Y232" i="346"/>
  <c r="Q148" i="374"/>
  <c r="Q206" i="361"/>
  <c r="Y5" i="346"/>
  <c r="Z239" i="361"/>
  <c r="T206" i="361"/>
  <c r="T105" i="346"/>
  <c r="O22" i="303"/>
  <c r="D204" i="361"/>
  <c r="J241" i="361"/>
  <c r="T2" i="300"/>
  <c r="AC2" i="300"/>
  <c r="X211" i="361"/>
  <c r="X233" i="346"/>
  <c r="AH240" i="361"/>
  <c r="W22" i="303"/>
  <c r="AH116" i="361"/>
  <c r="F105" i="346"/>
  <c r="AE231" i="346"/>
  <c r="Q211" i="361"/>
  <c r="J242" i="361"/>
  <c r="D205" i="361"/>
  <c r="L109" i="374"/>
  <c r="H2" i="303"/>
  <c r="AB109" i="374"/>
  <c r="H104" i="346"/>
  <c r="H22" i="303"/>
  <c r="P22" i="303"/>
  <c r="O232" i="346"/>
  <c r="C241" i="361"/>
  <c r="Y104" i="346"/>
  <c r="F231" i="346"/>
  <c r="AF22" i="303"/>
  <c r="X232" i="346"/>
  <c r="N2" i="303"/>
  <c r="L240" i="361"/>
  <c r="G105" i="346"/>
  <c r="V206" i="361"/>
  <c r="R205" i="361"/>
  <c r="H148" i="374"/>
  <c r="AJ2" i="303"/>
  <c r="O105" i="346"/>
  <c r="W105" i="346"/>
  <c r="AH232" i="346"/>
  <c r="T22" i="303"/>
  <c r="AB22" i="303"/>
  <c r="AG232" i="346"/>
  <c r="M104" i="346"/>
  <c r="D207" i="361"/>
  <c r="V22" i="303"/>
  <c r="AD204" i="361"/>
  <c r="D239" i="361"/>
  <c r="F210" i="361"/>
  <c r="V231" i="346"/>
  <c r="E105" i="346"/>
  <c r="AD8" i="372"/>
  <c r="AE8" i="372" s="1"/>
  <c r="AF8" i="372" s="1"/>
  <c r="AE105" i="346"/>
  <c r="AE7" i="374"/>
  <c r="I244" i="361"/>
  <c r="K147" i="374"/>
  <c r="K239" i="361"/>
  <c r="O244" i="361"/>
  <c r="C239" i="361"/>
  <c r="N22" i="303"/>
  <c r="AN3" i="300"/>
  <c r="G22" i="303"/>
  <c r="N145" i="374"/>
  <c r="AG104" i="346"/>
  <c r="L117" i="361"/>
  <c r="J206" i="361"/>
  <c r="K105" i="346"/>
  <c r="I2" i="300"/>
  <c r="I104" i="346"/>
  <c r="L235" i="346"/>
  <c r="C105" i="346"/>
  <c r="L146" i="374"/>
  <c r="G104" i="346"/>
  <c r="Z2" i="303"/>
  <c r="G2" i="303"/>
  <c r="AM22" i="303"/>
  <c r="H114" i="374"/>
  <c r="AI78" i="361"/>
  <c r="L206" i="361"/>
  <c r="O2" i="303"/>
  <c r="L111" i="374"/>
  <c r="D147" i="374"/>
  <c r="AN2" i="300"/>
  <c r="AI3" i="300"/>
  <c r="P233" i="346"/>
  <c r="AC116" i="361"/>
  <c r="D111" i="374"/>
  <c r="L231" i="346"/>
  <c r="E31" i="303"/>
  <c r="F37" i="303"/>
  <c r="E38" i="303"/>
  <c r="E40" i="303"/>
  <c r="F35" i="303"/>
  <c r="F32" i="303"/>
  <c r="F41" i="303"/>
  <c r="F39" i="303"/>
  <c r="Z206" i="361"/>
  <c r="Q68" i="370"/>
  <c r="Q65" i="370"/>
  <c r="R65" i="370" s="1"/>
  <c r="N210" i="361"/>
  <c r="AF104" i="346"/>
  <c r="V210" i="361"/>
  <c r="Q7" i="361"/>
  <c r="W116" i="361"/>
  <c r="AE104" i="346"/>
  <c r="AB117" i="361"/>
  <c r="V232" i="346"/>
  <c r="P232" i="346"/>
  <c r="X136" i="346"/>
  <c r="AE242" i="361"/>
  <c r="Q5" i="361"/>
  <c r="AA243" i="361"/>
  <c r="AB235" i="346"/>
  <c r="S105" i="346"/>
  <c r="X2" i="303"/>
  <c r="V148" i="374"/>
  <c r="R2" i="303"/>
  <c r="AG136" i="346"/>
  <c r="U165" i="346"/>
  <c r="AA105" i="346"/>
  <c r="AM2" i="303"/>
  <c r="X22" i="303"/>
  <c r="T241" i="361"/>
  <c r="AD147" i="374"/>
  <c r="R22" i="303"/>
  <c r="U104" i="346"/>
  <c r="AI146" i="361"/>
  <c r="AK146" i="361" s="1"/>
  <c r="N104" i="346"/>
  <c r="P241" i="361"/>
  <c r="P109" i="374"/>
  <c r="Q109" i="374"/>
  <c r="AD176" i="361"/>
  <c r="AB205" i="361"/>
  <c r="AE22" i="303"/>
  <c r="AA241" i="361"/>
  <c r="V2" i="303"/>
  <c r="AI239" i="361"/>
  <c r="AL239" i="361" s="1"/>
  <c r="U113" i="374"/>
  <c r="R104" i="346"/>
  <c r="AE243" i="361"/>
  <c r="AC117" i="361"/>
  <c r="W243" i="361"/>
  <c r="AB241" i="361"/>
  <c r="AF2" i="303"/>
  <c r="U105" i="346"/>
  <c r="AI207" i="361"/>
  <c r="X116" i="361"/>
  <c r="Q104" i="346"/>
  <c r="AI114" i="374"/>
  <c r="AE2" i="303"/>
  <c r="AA207" i="361"/>
  <c r="P116" i="361"/>
  <c r="X204" i="361"/>
  <c r="W2" i="303"/>
  <c r="S148" i="374"/>
  <c r="AC205" i="361"/>
  <c r="Y241" i="361"/>
  <c r="AA104" i="346"/>
  <c r="N243" i="361"/>
  <c r="S116" i="361"/>
  <c r="V235" i="346"/>
  <c r="AH148" i="374"/>
  <c r="AL22" i="303"/>
  <c r="U204" i="361"/>
  <c r="AD22" i="303"/>
  <c r="O104" i="346"/>
  <c r="X242" i="361"/>
  <c r="AL2" i="303"/>
  <c r="AG22" i="303"/>
  <c r="Z242" i="361"/>
  <c r="AD2" i="303"/>
  <c r="Y243" i="361"/>
  <c r="Z210" i="361"/>
  <c r="Y22" i="303"/>
  <c r="R242" i="361"/>
  <c r="U235" i="346"/>
  <c r="AH22" i="303"/>
  <c r="AG2" i="303"/>
  <c r="AD117" i="361"/>
  <c r="Y2" i="303"/>
  <c r="V117" i="361"/>
  <c r="N105" i="346"/>
  <c r="AG244" i="361"/>
  <c r="Y112" i="374"/>
  <c r="Z241" i="361"/>
  <c r="AH239" i="361"/>
  <c r="AH109" i="374"/>
  <c r="F4" i="374"/>
  <c r="AG148" i="374"/>
  <c r="AG207" i="361"/>
  <c r="AF241" i="361"/>
  <c r="AF111" i="374"/>
  <c r="AI118" i="374"/>
  <c r="AI6" i="374"/>
  <c r="J145" i="374"/>
  <c r="C151" i="374"/>
  <c r="C210" i="361"/>
  <c r="R80" i="374"/>
  <c r="AG118" i="374"/>
  <c r="AG6" i="374"/>
  <c r="AB80" i="374"/>
  <c r="K6" i="374"/>
  <c r="K118" i="374"/>
  <c r="L243" i="361"/>
  <c r="L113" i="374"/>
  <c r="J7" i="374"/>
  <c r="J152" i="374"/>
  <c r="U82" i="374"/>
  <c r="V5" i="374"/>
  <c r="S4" i="374"/>
  <c r="G80" i="374"/>
  <c r="O6" i="374"/>
  <c r="O118" i="374"/>
  <c r="C7" i="374"/>
  <c r="C152" i="374"/>
  <c r="AB242" i="361"/>
  <c r="AB112" i="374"/>
  <c r="AE239" i="361"/>
  <c r="AE109" i="374"/>
  <c r="AG7" i="374"/>
  <c r="AG152" i="374"/>
  <c r="AD239" i="361"/>
  <c r="AD109" i="374"/>
  <c r="AA7" i="374"/>
  <c r="AA152" i="374"/>
  <c r="X4" i="374"/>
  <c r="T80" i="374"/>
  <c r="C118" i="374"/>
  <c r="C6" i="374"/>
  <c r="G148" i="374"/>
  <c r="G207" i="361"/>
  <c r="G243" i="361"/>
  <c r="G113" i="374"/>
  <c r="AD115" i="374"/>
  <c r="E4" i="374"/>
  <c r="U4" i="374"/>
  <c r="H117" i="374"/>
  <c r="H247" i="361"/>
  <c r="C5" i="374"/>
  <c r="T82" i="374"/>
  <c r="AA118" i="374"/>
  <c r="AA6" i="374"/>
  <c r="Y148" i="374"/>
  <c r="Y207" i="361"/>
  <c r="L80" i="374"/>
  <c r="J6" i="374"/>
  <c r="J118" i="374"/>
  <c r="K243" i="361"/>
  <c r="K113" i="374"/>
  <c r="AI115" i="374"/>
  <c r="Z117" i="374"/>
  <c r="Z247" i="361"/>
  <c r="G147" i="374"/>
  <c r="G239" i="361"/>
  <c r="G109" i="374"/>
  <c r="H243" i="361"/>
  <c r="H113" i="374"/>
  <c r="C242" i="361"/>
  <c r="C112" i="374"/>
  <c r="F239" i="361"/>
  <c r="F109" i="374"/>
  <c r="S151" i="374"/>
  <c r="S210" i="361"/>
  <c r="M151" i="374"/>
  <c r="M210" i="361"/>
  <c r="E241" i="361"/>
  <c r="E111" i="374"/>
  <c r="H4" i="374"/>
  <c r="D80" i="374"/>
  <c r="M82" i="374"/>
  <c r="K7" i="374"/>
  <c r="K152" i="374"/>
  <c r="S146" i="374"/>
  <c r="U151" i="374"/>
  <c r="U210" i="361"/>
  <c r="S80" i="374"/>
  <c r="W82" i="374"/>
  <c r="O242" i="361"/>
  <c r="O112" i="374"/>
  <c r="E151" i="374"/>
  <c r="E210" i="361"/>
  <c r="AC118" i="374"/>
  <c r="AC6" i="374"/>
  <c r="Y7" i="374"/>
  <c r="Y152" i="374"/>
  <c r="I15" i="374"/>
  <c r="W118" i="374"/>
  <c r="W6" i="374"/>
  <c r="AF239" i="361"/>
  <c r="AF109" i="374"/>
  <c r="AI4" i="374"/>
  <c r="AD118" i="374"/>
  <c r="AD6" i="374"/>
  <c r="O4" i="374"/>
  <c r="K80" i="374"/>
  <c r="F147" i="374"/>
  <c r="J175" i="361"/>
  <c r="E5" i="374"/>
  <c r="C115" i="374"/>
  <c r="I6" i="374"/>
  <c r="I118" i="374"/>
  <c r="AF243" i="361"/>
  <c r="AF113" i="374"/>
  <c r="W148" i="374"/>
  <c r="W207" i="361"/>
  <c r="L117" i="374"/>
  <c r="L247" i="361"/>
  <c r="G4" i="374"/>
  <c r="C80" i="374"/>
  <c r="L151" i="374"/>
  <c r="L210" i="361"/>
  <c r="I117" i="374"/>
  <c r="I247" i="361"/>
  <c r="I147" i="374"/>
  <c r="AB82" i="374"/>
  <c r="N118" i="374"/>
  <c r="R243" i="361"/>
  <c r="R113" i="374"/>
  <c r="M6" i="374"/>
  <c r="M118" i="374"/>
  <c r="AI145" i="374"/>
  <c r="L5" i="374"/>
  <c r="D117" i="374"/>
  <c r="D247" i="361"/>
  <c r="C146" i="374"/>
  <c r="D151" i="374"/>
  <c r="D210" i="361"/>
  <c r="M147" i="374"/>
  <c r="J15" i="374"/>
  <c r="AC239" i="361"/>
  <c r="AC109" i="374"/>
  <c r="C207" i="361"/>
  <c r="D145" i="374"/>
  <c r="I5" i="374"/>
  <c r="AD82" i="374"/>
  <c r="S82" i="374"/>
  <c r="AF5" i="374"/>
  <c r="Q5" i="374"/>
  <c r="Y118" i="374"/>
  <c r="Y6" i="374"/>
  <c r="F118" i="374"/>
  <c r="F6" i="374"/>
  <c r="D243" i="361"/>
  <c r="D113" i="374"/>
  <c r="I145" i="374"/>
  <c r="E118" i="374"/>
  <c r="E6" i="374"/>
  <c r="C243" i="361"/>
  <c r="C113" i="374"/>
  <c r="C145" i="374"/>
  <c r="D5" i="374"/>
  <c r="Q82" i="374"/>
  <c r="K117" i="374"/>
  <c r="K247" i="361"/>
  <c r="F148" i="374"/>
  <c r="F207" i="361"/>
  <c r="E147" i="374"/>
  <c r="U239" i="361"/>
  <c r="K115" i="374"/>
  <c r="C82" i="374"/>
  <c r="U5" i="374"/>
  <c r="AG115" i="374"/>
  <c r="F5" i="374"/>
  <c r="G118" i="374"/>
  <c r="G6" i="374"/>
  <c r="W241" i="361"/>
  <c r="W111" i="374"/>
  <c r="C117" i="374"/>
  <c r="C247" i="361"/>
  <c r="M146" i="374"/>
  <c r="H241" i="361"/>
  <c r="H111" i="374"/>
  <c r="F115" i="374"/>
  <c r="AA115" i="374"/>
  <c r="Q115" i="374"/>
  <c r="I115" i="374"/>
  <c r="O80" i="374"/>
  <c r="AC5" i="374"/>
  <c r="S240" i="361"/>
  <c r="S110" i="374"/>
  <c r="I82" i="374"/>
  <c r="G5" i="374"/>
  <c r="J115" i="374"/>
  <c r="O5" i="374"/>
  <c r="Y115" i="374"/>
  <c r="AG117" i="374"/>
  <c r="AG247" i="361"/>
  <c r="I241" i="361"/>
  <c r="I111" i="374"/>
  <c r="D15" i="374"/>
  <c r="C240" i="361"/>
  <c r="C110" i="374"/>
  <c r="M148" i="374"/>
  <c r="M207" i="361"/>
  <c r="D7" i="374"/>
  <c r="D152" i="374"/>
  <c r="D4" i="374"/>
  <c r="AD4" i="374"/>
  <c r="AD80" i="374"/>
  <c r="AH243" i="361"/>
  <c r="AH113" i="374"/>
  <c r="H6" i="374"/>
  <c r="H118" i="374"/>
  <c r="J117" i="374"/>
  <c r="J247" i="361"/>
  <c r="AD117" i="374"/>
  <c r="AD247" i="361"/>
  <c r="AG4" i="374"/>
  <c r="L6" i="374"/>
  <c r="L118" i="374"/>
  <c r="P243" i="361"/>
  <c r="P113" i="374"/>
  <c r="AG145" i="374"/>
  <c r="U115" i="374"/>
  <c r="T242" i="361"/>
  <c r="H146" i="374"/>
  <c r="E148" i="374"/>
  <c r="E207" i="361"/>
  <c r="X243" i="361"/>
  <c r="X113" i="374"/>
  <c r="H5" i="374"/>
  <c r="AC4" i="374"/>
  <c r="F15" i="374"/>
  <c r="Y147" i="374"/>
  <c r="M115" i="374"/>
  <c r="M114" i="374"/>
  <c r="T4" i="374"/>
  <c r="I240" i="361"/>
  <c r="I110" i="374"/>
  <c r="J4" i="374"/>
  <c r="AE80" i="374"/>
  <c r="P80" i="374"/>
  <c r="AH117" i="374"/>
  <c r="AH247" i="361"/>
  <c r="V117" i="374"/>
  <c r="V247" i="361"/>
  <c r="F242" i="361"/>
  <c r="F112" i="374"/>
  <c r="H82" i="374"/>
  <c r="Y80" i="374"/>
  <c r="M5" i="374"/>
  <c r="V239" i="361"/>
  <c r="V109" i="374"/>
  <c r="O117" i="374"/>
  <c r="O247" i="361"/>
  <c r="Q4" i="374"/>
  <c r="M80" i="374"/>
  <c r="E115" i="374"/>
  <c r="O146" i="374"/>
  <c r="AD13" i="372"/>
  <c r="AE13" i="372" s="1"/>
  <c r="AF13" i="372" s="1"/>
  <c r="AI82" i="374"/>
  <c r="J243" i="361"/>
  <c r="J113" i="374"/>
  <c r="R239" i="361"/>
  <c r="R109" i="374"/>
  <c r="G242" i="361"/>
  <c r="G112" i="374"/>
  <c r="AE82" i="374"/>
  <c r="Z4" i="374"/>
  <c r="AG239" i="361"/>
  <c r="AG109" i="374"/>
  <c r="AE147" i="374"/>
  <c r="Y4" i="374"/>
  <c r="D118" i="374"/>
  <c r="D6" i="374"/>
  <c r="AG240" i="361"/>
  <c r="Q80" i="374"/>
  <c r="L4" i="374"/>
  <c r="P117" i="374"/>
  <c r="P247" i="361"/>
  <c r="I7" i="374"/>
  <c r="I152" i="374"/>
  <c r="F80" i="374"/>
  <c r="AI243" i="361"/>
  <c r="AL243" i="361" s="1"/>
  <c r="AI113" i="374"/>
  <c r="AC242" i="361"/>
  <c r="AC112" i="374"/>
  <c r="Y5" i="374"/>
  <c r="H239" i="361"/>
  <c r="H109" i="374"/>
  <c r="AA151" i="374"/>
  <c r="AA210" i="361"/>
  <c r="G117" i="374"/>
  <c r="G247" i="361"/>
  <c r="Q146" i="374"/>
  <c r="F117" i="374"/>
  <c r="F247" i="361"/>
  <c r="K146" i="374"/>
  <c r="I4" i="374"/>
  <c r="E80" i="374"/>
  <c r="L115" i="374"/>
  <c r="E242" i="361"/>
  <c r="E112" i="374"/>
  <c r="AE145" i="374"/>
  <c r="G146" i="374"/>
  <c r="E240" i="361"/>
  <c r="S115" i="374"/>
  <c r="AC117" i="374"/>
  <c r="AC247" i="361"/>
  <c r="D115" i="374"/>
  <c r="M15" i="374"/>
  <c r="AA4" i="374"/>
  <c r="M4" i="374"/>
  <c r="V82" i="374"/>
  <c r="X241" i="361"/>
  <c r="X111" i="374"/>
  <c r="AG243" i="361"/>
  <c r="AG113" i="374"/>
  <c r="W147" i="374"/>
  <c r="H147" i="374"/>
  <c r="E15" i="374"/>
  <c r="V4" i="374"/>
  <c r="I80" i="374"/>
  <c r="AE115" i="374"/>
  <c r="M117" i="374"/>
  <c r="M247" i="361"/>
  <c r="H7" i="374"/>
  <c r="H152" i="374"/>
  <c r="G145" i="374"/>
  <c r="I112" i="374"/>
  <c r="AB4" i="374"/>
  <c r="W239" i="361"/>
  <c r="W109" i="374"/>
  <c r="AG147" i="374"/>
  <c r="C4" i="374"/>
  <c r="K4" i="374"/>
  <c r="X80" i="374"/>
  <c r="W115" i="374"/>
  <c r="V242" i="361"/>
  <c r="V112" i="374"/>
  <c r="Z82" i="374"/>
  <c r="E117" i="374"/>
  <c r="E247" i="361"/>
  <c r="I146" i="374"/>
  <c r="P148" i="374"/>
  <c r="P207" i="361"/>
  <c r="F7" i="374"/>
  <c r="F152" i="374"/>
  <c r="AA242" i="361"/>
  <c r="AA112" i="374"/>
  <c r="J80" i="374"/>
  <c r="AH4" i="374"/>
  <c r="S243" i="361"/>
  <c r="S113" i="374"/>
  <c r="I243" i="361"/>
  <c r="I113" i="374"/>
  <c r="L242" i="361"/>
  <c r="L112" i="374"/>
  <c r="O115" i="374"/>
  <c r="K242" i="361"/>
  <c r="K112" i="374"/>
  <c r="R82" i="374"/>
  <c r="O111" i="374"/>
  <c r="AG241" i="361"/>
  <c r="AG111" i="374"/>
  <c r="AA82" i="374"/>
  <c r="H115" i="374"/>
  <c r="G115" i="374"/>
  <c r="G114" i="374"/>
  <c r="J82" i="374"/>
  <c r="M243" i="361"/>
  <c r="M113" i="374"/>
  <c r="V241" i="361"/>
  <c r="V111" i="374"/>
  <c r="L15" i="374"/>
  <c r="J240" i="361"/>
  <c r="J110" i="374"/>
  <c r="L82" i="374"/>
  <c r="U242" i="361"/>
  <c r="U112" i="374"/>
  <c r="J146" i="374"/>
  <c r="G151" i="374"/>
  <c r="G210" i="361"/>
  <c r="M242" i="361"/>
  <c r="M112" i="374"/>
  <c r="J111" i="374"/>
  <c r="K145" i="374"/>
  <c r="K82" i="374"/>
  <c r="AH115" i="374"/>
  <c r="K5" i="374"/>
  <c r="E82" i="374"/>
  <c r="J239" i="361"/>
  <c r="J109" i="374"/>
  <c r="AI151" i="374"/>
  <c r="AI210" i="361"/>
  <c r="M241" i="361"/>
  <c r="M111" i="374"/>
  <c r="U241" i="361"/>
  <c r="U111" i="374"/>
  <c r="AI242" i="361"/>
  <c r="AL242" i="361" s="1"/>
  <c r="AI112" i="374"/>
  <c r="G82" i="374"/>
  <c r="AF80" i="374"/>
  <c r="Z176" i="361"/>
  <c r="AI7" i="374"/>
  <c r="AI152" i="374"/>
  <c r="AA146" i="374"/>
  <c r="F82" i="374"/>
  <c r="I239" i="361"/>
  <c r="I109" i="374"/>
  <c r="G241" i="361"/>
  <c r="G111" i="374"/>
  <c r="F241" i="361"/>
  <c r="F111" i="374"/>
  <c r="S118" i="374"/>
  <c r="S6" i="374"/>
  <c r="Z243" i="361"/>
  <c r="I148" i="374"/>
  <c r="I207" i="361"/>
  <c r="J5" i="374"/>
  <c r="AH118" i="374"/>
  <c r="S176" i="361"/>
  <c r="D175" i="361"/>
  <c r="K175" i="361"/>
  <c r="AB7" i="361"/>
  <c r="AB16" i="374"/>
  <c r="AB8" i="374"/>
  <c r="P7" i="361"/>
  <c r="P16" i="374"/>
  <c r="P8" i="374"/>
  <c r="H7" i="361"/>
  <c r="H8" i="374"/>
  <c r="H16" i="374"/>
  <c r="AC7" i="361"/>
  <c r="AC16" i="374"/>
  <c r="AC8" i="374"/>
  <c r="U7" i="361"/>
  <c r="U16" i="374"/>
  <c r="U8" i="374"/>
  <c r="M7" i="361"/>
  <c r="M16" i="374"/>
  <c r="M8" i="374"/>
  <c r="AD7" i="361"/>
  <c r="AD8" i="374"/>
  <c r="AD16" i="374"/>
  <c r="E7" i="361"/>
  <c r="E8" i="374"/>
  <c r="E16" i="374"/>
  <c r="AE7" i="361"/>
  <c r="AE16" i="374"/>
  <c r="AE8" i="374"/>
  <c r="V7" i="361"/>
  <c r="V16" i="374"/>
  <c r="V8" i="374"/>
  <c r="I7" i="361"/>
  <c r="I8" i="374"/>
  <c r="I16" i="374"/>
  <c r="W7" i="361"/>
  <c r="AM7" i="361" s="1"/>
  <c r="W16" i="374"/>
  <c r="W8" i="374"/>
  <c r="O7" i="361"/>
  <c r="O16" i="374"/>
  <c r="O8" i="374"/>
  <c r="F7" i="361"/>
  <c r="F8" i="374"/>
  <c r="F16" i="374"/>
  <c r="T7" i="361"/>
  <c r="T16" i="374"/>
  <c r="T8" i="374"/>
  <c r="G7" i="361"/>
  <c r="G16" i="374"/>
  <c r="G8" i="374"/>
  <c r="L7" i="361"/>
  <c r="L8" i="374"/>
  <c r="L16" i="374"/>
  <c r="D7" i="361"/>
  <c r="D8" i="374"/>
  <c r="D16" i="374"/>
  <c r="Z7" i="361"/>
  <c r="Z16" i="374"/>
  <c r="Z8" i="374"/>
  <c r="AI8" i="374"/>
  <c r="AI16" i="374"/>
  <c r="R7" i="361"/>
  <c r="R16" i="374"/>
  <c r="R8" i="374"/>
  <c r="AA7" i="361"/>
  <c r="AA8" i="374"/>
  <c r="AA16" i="374"/>
  <c r="J7" i="361"/>
  <c r="J16" i="374"/>
  <c r="J8" i="374"/>
  <c r="K7" i="361"/>
  <c r="K16" i="374"/>
  <c r="K8" i="374"/>
  <c r="C8" i="374"/>
  <c r="C16" i="374"/>
  <c r="AC175" i="361"/>
  <c r="T164" i="346"/>
  <c r="Y48" i="361"/>
  <c r="W2" i="300"/>
  <c r="C6" i="361"/>
  <c r="AG204" i="346"/>
  <c r="AH2" i="300"/>
  <c r="K6" i="361"/>
  <c r="AB164" i="346"/>
  <c r="P3" i="300"/>
  <c r="S6" i="361"/>
  <c r="C5" i="346"/>
  <c r="S204" i="361"/>
  <c r="AD3" i="300"/>
  <c r="AA6" i="361"/>
  <c r="M5" i="346"/>
  <c r="AG146" i="361"/>
  <c r="E4" i="361"/>
  <c r="O148" i="361"/>
  <c r="Z105" i="346"/>
  <c r="W5" i="361"/>
  <c r="E176" i="361"/>
  <c r="N176" i="361"/>
  <c r="Q176" i="361"/>
  <c r="AE176" i="361"/>
  <c r="P175" i="361"/>
  <c r="F176" i="361"/>
  <c r="I176" i="361"/>
  <c r="H175" i="361"/>
  <c r="AI202" i="346"/>
  <c r="W194" i="346"/>
  <c r="W248" i="361"/>
  <c r="W38" i="361"/>
  <c r="R164" i="346"/>
  <c r="R176" i="361"/>
  <c r="AA136" i="346"/>
  <c r="AA148" i="361"/>
  <c r="AE134" i="346"/>
  <c r="AE146" i="361"/>
  <c r="L136" i="346"/>
  <c r="L148" i="361"/>
  <c r="I231" i="346"/>
  <c r="I204" i="361"/>
  <c r="E194" i="346"/>
  <c r="E248" i="361"/>
  <c r="E38" i="361"/>
  <c r="Q245" i="361"/>
  <c r="T163" i="346"/>
  <c r="T175" i="361"/>
  <c r="H193" i="346"/>
  <c r="H37" i="361"/>
  <c r="AG245" i="361"/>
  <c r="AG164" i="346"/>
  <c r="AG176" i="361"/>
  <c r="F193" i="346"/>
  <c r="F37" i="361"/>
  <c r="I245" i="361"/>
  <c r="K136" i="346"/>
  <c r="K148" i="361"/>
  <c r="O134" i="346"/>
  <c r="O146" i="361"/>
  <c r="O194" i="346"/>
  <c r="O248" i="361"/>
  <c r="O38" i="361"/>
  <c r="F104" i="346"/>
  <c r="F116" i="361"/>
  <c r="AF175" i="361"/>
  <c r="V177" i="361"/>
  <c r="V36" i="361"/>
  <c r="AC193" i="346"/>
  <c r="AC37" i="361"/>
  <c r="V176" i="361"/>
  <c r="G163" i="346"/>
  <c r="G175" i="361"/>
  <c r="AE136" i="346"/>
  <c r="AE148" i="361"/>
  <c r="E136" i="346"/>
  <c r="E148" i="361"/>
  <c r="I134" i="346"/>
  <c r="I146" i="361"/>
  <c r="G194" i="346"/>
  <c r="G248" i="361"/>
  <c r="G38" i="361"/>
  <c r="I39" i="361"/>
  <c r="I211" i="361"/>
  <c r="AB104" i="346"/>
  <c r="AB116" i="361"/>
  <c r="AC194" i="346"/>
  <c r="AC248" i="361"/>
  <c r="AA211" i="361"/>
  <c r="AA39" i="361"/>
  <c r="M134" i="346"/>
  <c r="M146" i="361"/>
  <c r="T134" i="346"/>
  <c r="T146" i="361"/>
  <c r="AI248" i="361"/>
  <c r="AI38" i="361"/>
  <c r="E245" i="361"/>
  <c r="O36" i="361"/>
  <c r="F233" i="346"/>
  <c r="F206" i="361"/>
  <c r="G231" i="346"/>
  <c r="G204" i="361"/>
  <c r="I47" i="361"/>
  <c r="I118" i="361"/>
  <c r="G233" i="346"/>
  <c r="G206" i="361"/>
  <c r="Y36" i="361"/>
  <c r="D194" i="346"/>
  <c r="D248" i="361"/>
  <c r="D38" i="361"/>
  <c r="S36" i="361"/>
  <c r="AI164" i="346"/>
  <c r="AI176" i="361"/>
  <c r="D36" i="361"/>
  <c r="D177" i="361"/>
  <c r="K245" i="361"/>
  <c r="N36" i="361"/>
  <c r="U193" i="346"/>
  <c r="U37" i="361"/>
  <c r="H164" i="346"/>
  <c r="H176" i="361"/>
  <c r="E177" i="361"/>
  <c r="E36" i="361"/>
  <c r="AA164" i="346"/>
  <c r="AA176" i="361"/>
  <c r="L163" i="346"/>
  <c r="L175" i="361"/>
  <c r="AH6" i="361"/>
  <c r="AH176" i="361"/>
  <c r="C36" i="361"/>
  <c r="C177" i="361"/>
  <c r="G193" i="346"/>
  <c r="G37" i="361"/>
  <c r="J245" i="361"/>
  <c r="X163" i="346"/>
  <c r="K177" i="361"/>
  <c r="K36" i="361"/>
  <c r="O193" i="346"/>
  <c r="O37" i="361"/>
  <c r="Y245" i="361"/>
  <c r="AI7" i="361"/>
  <c r="T136" i="346"/>
  <c r="T148" i="361"/>
  <c r="X134" i="346"/>
  <c r="X146" i="361"/>
  <c r="D47" i="361"/>
  <c r="D118" i="361"/>
  <c r="Q232" i="346"/>
  <c r="Q205" i="361"/>
  <c r="Z136" i="346"/>
  <c r="Z148" i="361"/>
  <c r="E134" i="346"/>
  <c r="E146" i="361"/>
  <c r="AA193" i="346"/>
  <c r="AA37" i="361"/>
  <c r="L134" i="346"/>
  <c r="L146" i="361"/>
  <c r="AA194" i="346"/>
  <c r="AA248" i="361"/>
  <c r="AA38" i="361"/>
  <c r="G177" i="361"/>
  <c r="G36" i="361"/>
  <c r="L245" i="361"/>
  <c r="AH204" i="361"/>
  <c r="G232" i="346"/>
  <c r="G205" i="361"/>
  <c r="L176" i="361"/>
  <c r="AI211" i="361"/>
  <c r="AI39" i="361"/>
  <c r="H194" i="346"/>
  <c r="H248" i="361"/>
  <c r="H38" i="361"/>
  <c r="AH36" i="361"/>
  <c r="M194" i="346"/>
  <c r="M248" i="361"/>
  <c r="M38" i="361"/>
  <c r="AG36" i="361"/>
  <c r="R136" i="346"/>
  <c r="R148" i="361"/>
  <c r="L193" i="346"/>
  <c r="L37" i="361"/>
  <c r="L194" i="346"/>
  <c r="L248" i="361"/>
  <c r="L38" i="361"/>
  <c r="D134" i="346"/>
  <c r="D146" i="361"/>
  <c r="S194" i="346"/>
  <c r="S248" i="361"/>
  <c r="S38" i="361"/>
  <c r="D245" i="361"/>
  <c r="Z204" i="361"/>
  <c r="M233" i="346"/>
  <c r="M206" i="361"/>
  <c r="J47" i="361"/>
  <c r="J118" i="361"/>
  <c r="F136" i="346"/>
  <c r="F148" i="361"/>
  <c r="P134" i="346"/>
  <c r="P146" i="361"/>
  <c r="H245" i="361"/>
  <c r="J105" i="346"/>
  <c r="J117" i="361"/>
  <c r="J136" i="346"/>
  <c r="J148" i="361"/>
  <c r="J39" i="361"/>
  <c r="J211" i="361"/>
  <c r="Y105" i="346"/>
  <c r="Y117" i="361"/>
  <c r="E104" i="346"/>
  <c r="E116" i="361"/>
  <c r="K104" i="346"/>
  <c r="K116" i="361"/>
  <c r="E233" i="346"/>
  <c r="E206" i="361"/>
  <c r="W136" i="346"/>
  <c r="W148" i="361"/>
  <c r="J134" i="346"/>
  <c r="J146" i="361"/>
  <c r="I193" i="346"/>
  <c r="I37" i="361"/>
  <c r="R105" i="346"/>
  <c r="R117" i="361"/>
  <c r="AD104" i="346"/>
  <c r="AD116" i="361"/>
  <c r="AI148" i="361"/>
  <c r="Y233" i="346"/>
  <c r="Y206" i="361"/>
  <c r="H105" i="346"/>
  <c r="H117" i="361"/>
  <c r="G134" i="346"/>
  <c r="G146" i="361"/>
  <c r="J176" i="361"/>
  <c r="L36" i="361"/>
  <c r="L177" i="361"/>
  <c r="Z245" i="361"/>
  <c r="U136" i="346"/>
  <c r="U148" i="361"/>
  <c r="Y134" i="346"/>
  <c r="Y146" i="361"/>
  <c r="C39" i="361"/>
  <c r="C211" i="361"/>
  <c r="AI36" i="361"/>
  <c r="V175" i="361"/>
  <c r="F36" i="361"/>
  <c r="F177" i="361"/>
  <c r="M193" i="346"/>
  <c r="M37" i="361"/>
  <c r="D104" i="346"/>
  <c r="D116" i="361"/>
  <c r="AD38" i="361"/>
  <c r="AG39" i="361"/>
  <c r="AG211" i="361"/>
  <c r="AE245" i="361"/>
  <c r="V104" i="346"/>
  <c r="V116" i="361"/>
  <c r="Q36" i="361"/>
  <c r="AD245" i="361"/>
  <c r="T104" i="346"/>
  <c r="T116" i="361"/>
  <c r="X36" i="361"/>
  <c r="I136" i="346"/>
  <c r="I148" i="361"/>
  <c r="C193" i="346"/>
  <c r="C37" i="361"/>
  <c r="C194" i="346"/>
  <c r="C248" i="361"/>
  <c r="C38" i="361"/>
  <c r="Z37" i="361"/>
  <c r="K134" i="346"/>
  <c r="K146" i="361"/>
  <c r="L47" i="361"/>
  <c r="L118" i="361"/>
  <c r="J231" i="346"/>
  <c r="J204" i="361"/>
  <c r="H211" i="361"/>
  <c r="H39" i="361"/>
  <c r="C104" i="346"/>
  <c r="C116" i="361"/>
  <c r="M232" i="346"/>
  <c r="M205" i="361"/>
  <c r="AA232" i="346"/>
  <c r="AA205" i="361"/>
  <c r="AI245" i="361"/>
  <c r="D193" i="346"/>
  <c r="D37" i="361"/>
  <c r="S134" i="346"/>
  <c r="S146" i="361"/>
  <c r="K231" i="346"/>
  <c r="K204" i="361"/>
  <c r="M136" i="346"/>
  <c r="M148" i="361"/>
  <c r="E193" i="346"/>
  <c r="E37" i="361"/>
  <c r="C245" i="361"/>
  <c r="G176" i="361"/>
  <c r="G136" i="346"/>
  <c r="G148" i="361"/>
  <c r="I194" i="346"/>
  <c r="I248" i="361"/>
  <c r="I38" i="361"/>
  <c r="AE175" i="361"/>
  <c r="U36" i="361"/>
  <c r="Y193" i="346"/>
  <c r="Y37" i="361"/>
  <c r="W245" i="361"/>
  <c r="K232" i="346"/>
  <c r="K205" i="361"/>
  <c r="I36" i="361"/>
  <c r="I177" i="361"/>
  <c r="I232" i="346"/>
  <c r="I205" i="361"/>
  <c r="R37" i="361"/>
  <c r="C134" i="346"/>
  <c r="C146" i="361"/>
  <c r="J194" i="346"/>
  <c r="J248" i="361"/>
  <c r="J38" i="361"/>
  <c r="J232" i="346"/>
  <c r="J205" i="361"/>
  <c r="I105" i="346"/>
  <c r="I117" i="361"/>
  <c r="F39" i="361"/>
  <c r="F211" i="361"/>
  <c r="D39" i="361"/>
  <c r="D211" i="361"/>
  <c r="AB136" i="346"/>
  <c r="AB148" i="361"/>
  <c r="AF134" i="346"/>
  <c r="AF146" i="361"/>
  <c r="AD134" i="346"/>
  <c r="AD146" i="361"/>
  <c r="W233" i="346"/>
  <c r="W206" i="361"/>
  <c r="K193" i="346"/>
  <c r="K37" i="361"/>
  <c r="C164" i="346"/>
  <c r="C176" i="361"/>
  <c r="C136" i="346"/>
  <c r="C148" i="361"/>
  <c r="Q134" i="346"/>
  <c r="Q146" i="361"/>
  <c r="AG233" i="346"/>
  <c r="AG206" i="361"/>
  <c r="Q175" i="361"/>
  <c r="AI163" i="346"/>
  <c r="AI175" i="361"/>
  <c r="AC36" i="361"/>
  <c r="I233" i="346"/>
  <c r="I206" i="361"/>
  <c r="AH175" i="361"/>
  <c r="AA36" i="361"/>
  <c r="I175" i="361"/>
  <c r="W175" i="361"/>
  <c r="J177" i="361"/>
  <c r="J36" i="361"/>
  <c r="S245" i="361"/>
  <c r="AD136" i="346"/>
  <c r="AD148" i="361"/>
  <c r="O245" i="361"/>
  <c r="AI204" i="361"/>
  <c r="AG231" i="346"/>
  <c r="AG204" i="361"/>
  <c r="H36" i="361"/>
  <c r="H177" i="361"/>
  <c r="U245" i="361"/>
  <c r="C232" i="346"/>
  <c r="C205" i="361"/>
  <c r="J193" i="346"/>
  <c r="J37" i="361"/>
  <c r="M47" i="361"/>
  <c r="M118" i="361"/>
  <c r="H232" i="346"/>
  <c r="H205" i="361"/>
  <c r="S47" i="361"/>
  <c r="AD105" i="346"/>
  <c r="J104" i="346"/>
  <c r="J116" i="361"/>
  <c r="M105" i="346"/>
  <c r="M117" i="361"/>
  <c r="D231" i="346"/>
  <c r="K164" i="346"/>
  <c r="K176" i="361"/>
  <c r="R134" i="346"/>
  <c r="R146" i="361"/>
  <c r="C163" i="346"/>
  <c r="C175" i="361"/>
  <c r="Z36" i="361"/>
  <c r="T36" i="361"/>
  <c r="Q136" i="346"/>
  <c r="Q148" i="361"/>
  <c r="K194" i="346"/>
  <c r="K248" i="361"/>
  <c r="K38" i="361"/>
  <c r="U175" i="361"/>
  <c r="F134" i="346"/>
  <c r="F146" i="361"/>
  <c r="AF176" i="361"/>
  <c r="AD36" i="361"/>
  <c r="V193" i="346"/>
  <c r="V37" i="361"/>
  <c r="AH245" i="361"/>
  <c r="AB36" i="361"/>
  <c r="AF193" i="346"/>
  <c r="AF37" i="361"/>
  <c r="M177" i="361"/>
  <c r="M36" i="361"/>
  <c r="Q193" i="346"/>
  <c r="Q37" i="361"/>
  <c r="AA245" i="361"/>
  <c r="P176" i="361"/>
  <c r="AN6" i="361"/>
  <c r="AM6" i="361"/>
  <c r="V136" i="346"/>
  <c r="V148" i="361"/>
  <c r="Z134" i="346"/>
  <c r="AG194" i="346"/>
  <c r="AG248" i="361"/>
  <c r="AG38" i="361"/>
  <c r="K39" i="361"/>
  <c r="K211" i="361"/>
  <c r="F47" i="361"/>
  <c r="F118" i="361"/>
  <c r="M164" i="346"/>
  <c r="M176" i="361"/>
  <c r="S136" i="346"/>
  <c r="S148" i="361"/>
  <c r="Y194" i="346"/>
  <c r="Y248" i="361"/>
  <c r="Y38" i="361"/>
  <c r="F194" i="346"/>
  <c r="F248" i="361"/>
  <c r="F38" i="361"/>
  <c r="AE233" i="346"/>
  <c r="AE206" i="361"/>
  <c r="P105" i="346"/>
  <c r="P117" i="361"/>
  <c r="G245" i="361"/>
  <c r="G244" i="361"/>
  <c r="C231" i="346"/>
  <c r="C204" i="361"/>
  <c r="F245" i="361"/>
  <c r="AB134" i="346"/>
  <c r="AB146" i="361"/>
  <c r="M244" i="361"/>
  <c r="M245" i="361"/>
  <c r="H136" i="346"/>
  <c r="H148" i="361"/>
  <c r="L104" i="346"/>
  <c r="L116" i="361"/>
  <c r="H233" i="346"/>
  <c r="H206" i="361"/>
  <c r="E47" i="361"/>
  <c r="E118" i="361"/>
  <c r="W48" i="361"/>
  <c r="W40" i="361"/>
  <c r="I4" i="346"/>
  <c r="I4" i="361"/>
  <c r="C7" i="361"/>
  <c r="C48" i="361"/>
  <c r="C40" i="361"/>
  <c r="F4" i="346"/>
  <c r="F4" i="361"/>
  <c r="AB4" i="346"/>
  <c r="AB4" i="361"/>
  <c r="AA4" i="346"/>
  <c r="AA4" i="361"/>
  <c r="R4" i="346"/>
  <c r="R4" i="361"/>
  <c r="L48" i="361"/>
  <c r="L40" i="361"/>
  <c r="G4" i="346"/>
  <c r="G4" i="361"/>
  <c r="J4" i="346"/>
  <c r="J4" i="361"/>
  <c r="AD5" i="346"/>
  <c r="AD5" i="361"/>
  <c r="AC40" i="361"/>
  <c r="AC48" i="361"/>
  <c r="X4" i="346"/>
  <c r="X4" i="361"/>
  <c r="V5" i="346"/>
  <c r="V5" i="361"/>
  <c r="K4" i="346"/>
  <c r="K4" i="361"/>
  <c r="U40" i="361"/>
  <c r="U48" i="361"/>
  <c r="P4" i="346"/>
  <c r="P4" i="361"/>
  <c r="AI48" i="361"/>
  <c r="AI40" i="361"/>
  <c r="E5" i="346"/>
  <c r="E5" i="361"/>
  <c r="R40" i="361"/>
  <c r="R48" i="361"/>
  <c r="I5" i="346"/>
  <c r="I5" i="361"/>
  <c r="AH4" i="361"/>
  <c r="AB48" i="361"/>
  <c r="AB40" i="361"/>
  <c r="H48" i="361"/>
  <c r="H40" i="361"/>
  <c r="T4" i="346"/>
  <c r="T4" i="361"/>
  <c r="G48" i="361"/>
  <c r="G40" i="361"/>
  <c r="G5" i="346"/>
  <c r="G5" i="361"/>
  <c r="AF4" i="346"/>
  <c r="AF4" i="361"/>
  <c r="L4" i="346"/>
  <c r="L4" i="361"/>
  <c r="AH5" i="346"/>
  <c r="AH5" i="361"/>
  <c r="S4" i="346"/>
  <c r="S4" i="361"/>
  <c r="D48" i="361"/>
  <c r="D40" i="361"/>
  <c r="O5" i="346"/>
  <c r="O5" i="361"/>
  <c r="Z48" i="361"/>
  <c r="Z40" i="361"/>
  <c r="I48" i="361"/>
  <c r="I40" i="361"/>
  <c r="D4" i="346"/>
  <c r="D4" i="361"/>
  <c r="AC4" i="346"/>
  <c r="AC4" i="361"/>
  <c r="L5" i="346"/>
  <c r="L5" i="361"/>
  <c r="C4" i="346"/>
  <c r="C4" i="361"/>
  <c r="U5" i="346"/>
  <c r="U5" i="361"/>
  <c r="J5" i="346"/>
  <c r="J5" i="361"/>
  <c r="M40" i="361"/>
  <c r="M48" i="361"/>
  <c r="H4" i="346"/>
  <c r="H4" i="361"/>
  <c r="AB5" i="346"/>
  <c r="AB5" i="361"/>
  <c r="AA48" i="361"/>
  <c r="AA40" i="361"/>
  <c r="AD4" i="346"/>
  <c r="AD4" i="361"/>
  <c r="J40" i="361"/>
  <c r="J48" i="361"/>
  <c r="AI5" i="361"/>
  <c r="U4" i="346"/>
  <c r="U4" i="361"/>
  <c r="K5" i="346"/>
  <c r="K5" i="361"/>
  <c r="AD40" i="361"/>
  <c r="AD48" i="361"/>
  <c r="Y4" i="346"/>
  <c r="Y4" i="361"/>
  <c r="E40" i="361"/>
  <c r="E48" i="361"/>
  <c r="V4" i="346"/>
  <c r="V4" i="361"/>
  <c r="M4" i="346"/>
  <c r="M4" i="361"/>
  <c r="AE48" i="361"/>
  <c r="AE40" i="361"/>
  <c r="V40" i="361"/>
  <c r="V48" i="361"/>
  <c r="Q4" i="346"/>
  <c r="Q4" i="361"/>
  <c r="F5" i="346"/>
  <c r="F5" i="361"/>
  <c r="AE4" i="346"/>
  <c r="AE4" i="361"/>
  <c r="K48" i="361"/>
  <c r="K40" i="361"/>
  <c r="N4" i="361"/>
  <c r="H5" i="346"/>
  <c r="H5" i="361"/>
  <c r="P40" i="361"/>
  <c r="P48" i="361"/>
  <c r="N40" i="361"/>
  <c r="AC5" i="346"/>
  <c r="AC5" i="361"/>
  <c r="W4" i="346"/>
  <c r="W4" i="361"/>
  <c r="AI4" i="361"/>
  <c r="O48" i="361"/>
  <c r="O40" i="361"/>
  <c r="Z4" i="346"/>
  <c r="Z4" i="361"/>
  <c r="F40" i="361"/>
  <c r="F48" i="361"/>
  <c r="S5" i="346"/>
  <c r="S5" i="361"/>
  <c r="T48" i="361"/>
  <c r="T40" i="361"/>
  <c r="O4" i="346"/>
  <c r="O4" i="361"/>
  <c r="N5" i="346"/>
  <c r="N5" i="361"/>
  <c r="D5" i="346"/>
  <c r="D5" i="361"/>
  <c r="E9" i="297"/>
  <c r="BD7" i="351"/>
  <c r="BB7" i="351"/>
  <c r="BA6" i="351"/>
  <c r="BC6" i="351"/>
  <c r="E39" i="303"/>
  <c r="BC7" i="351"/>
  <c r="BA7" i="351"/>
  <c r="F8" i="297"/>
  <c r="BB9" i="351"/>
  <c r="BD9" i="351"/>
  <c r="BA8" i="351"/>
  <c r="BC8" i="351"/>
  <c r="BB4" i="351"/>
  <c r="BD4" i="351"/>
  <c r="BB3" i="351"/>
  <c r="BD3" i="351"/>
  <c r="BB10" i="351"/>
  <c r="BD10" i="351"/>
  <c r="BA10" i="351"/>
  <c r="BC10" i="351"/>
  <c r="BC5" i="351"/>
  <c r="BA5" i="351"/>
  <c r="BB2" i="351"/>
  <c r="BD2" i="351"/>
  <c r="BA2" i="351"/>
  <c r="BC2" i="351"/>
  <c r="BB8" i="351"/>
  <c r="BD8" i="351"/>
  <c r="BC4" i="351"/>
  <c r="BA4" i="351"/>
  <c r="BD5" i="351"/>
  <c r="BB5" i="351"/>
  <c r="BC3" i="351"/>
  <c r="BA3" i="351"/>
  <c r="BA9" i="351"/>
  <c r="BC9" i="351"/>
  <c r="BB6" i="351"/>
  <c r="BD6" i="351"/>
  <c r="N164" i="346"/>
  <c r="AH163" i="346"/>
  <c r="I163" i="346"/>
  <c r="R204" i="346"/>
  <c r="R196" i="346"/>
  <c r="D106" i="346"/>
  <c r="D203" i="346"/>
  <c r="S164" i="346"/>
  <c r="D163" i="346"/>
  <c r="Z164" i="346"/>
  <c r="K163" i="346"/>
  <c r="Q164" i="346"/>
  <c r="AI195" i="346"/>
  <c r="AI235" i="346"/>
  <c r="M204" i="346"/>
  <c r="M196" i="346"/>
  <c r="AE164" i="346"/>
  <c r="P163" i="346"/>
  <c r="F164" i="346"/>
  <c r="AA196" i="346"/>
  <c r="AA204" i="346"/>
  <c r="J204" i="346"/>
  <c r="J196" i="346"/>
  <c r="AH192" i="346"/>
  <c r="AG192" i="346"/>
  <c r="J106" i="346"/>
  <c r="J203" i="346"/>
  <c r="L164" i="346"/>
  <c r="AI204" i="346"/>
  <c r="AI196" i="346"/>
  <c r="V106" i="346"/>
  <c r="V203" i="346"/>
  <c r="AI5" i="346"/>
  <c r="I164" i="346"/>
  <c r="AD204" i="346"/>
  <c r="AD196" i="346"/>
  <c r="E204" i="346"/>
  <c r="E196" i="346"/>
  <c r="Z192" i="346"/>
  <c r="H163" i="346"/>
  <c r="AI136" i="346"/>
  <c r="AD163" i="346"/>
  <c r="T192" i="346"/>
  <c r="Y192" i="346"/>
  <c r="J235" i="346"/>
  <c r="J195" i="346"/>
  <c r="E235" i="346"/>
  <c r="E195" i="346"/>
  <c r="I204" i="346"/>
  <c r="I196" i="346"/>
  <c r="J163" i="346"/>
  <c r="K165" i="346"/>
  <c r="K192" i="346"/>
  <c r="AC163" i="346"/>
  <c r="J164" i="346"/>
  <c r="AE196" i="346"/>
  <c r="AE204" i="346"/>
  <c r="V204" i="346"/>
  <c r="V196" i="346"/>
  <c r="L165" i="346"/>
  <c r="L192" i="346"/>
  <c r="O164" i="346"/>
  <c r="C195" i="346"/>
  <c r="C235" i="346"/>
  <c r="K204" i="346"/>
  <c r="K196" i="346"/>
  <c r="AI192" i="346"/>
  <c r="F165" i="346"/>
  <c r="F192" i="346"/>
  <c r="AG235" i="346"/>
  <c r="AG195" i="346"/>
  <c r="Q192" i="346"/>
  <c r="X192" i="346"/>
  <c r="L106" i="346"/>
  <c r="L203" i="346"/>
  <c r="H195" i="346"/>
  <c r="H235" i="346"/>
  <c r="S192" i="346"/>
  <c r="E165" i="346"/>
  <c r="E192" i="346"/>
  <c r="AH164" i="346"/>
  <c r="U204" i="346"/>
  <c r="U196" i="346"/>
  <c r="U163" i="346"/>
  <c r="P204" i="346"/>
  <c r="P196" i="346"/>
  <c r="W204" i="346"/>
  <c r="W196" i="346"/>
  <c r="AH4" i="346"/>
  <c r="AF164" i="346"/>
  <c r="Q163" i="346"/>
  <c r="G164" i="346"/>
  <c r="AB204" i="346"/>
  <c r="AB196" i="346"/>
  <c r="AE163" i="346"/>
  <c r="C204" i="346"/>
  <c r="C196" i="346"/>
  <c r="U192" i="346"/>
  <c r="I165" i="346"/>
  <c r="I192" i="346"/>
  <c r="F195" i="346"/>
  <c r="F235" i="346"/>
  <c r="D235" i="346"/>
  <c r="D195" i="346"/>
  <c r="O204" i="346"/>
  <c r="O196" i="346"/>
  <c r="AA192" i="346"/>
  <c r="T204" i="346"/>
  <c r="T196" i="346"/>
  <c r="J165" i="346"/>
  <c r="J192" i="346"/>
  <c r="AI231" i="346"/>
  <c r="H165" i="346"/>
  <c r="H192" i="346"/>
  <c r="M106" i="346"/>
  <c r="M203" i="346"/>
  <c r="AC192" i="346"/>
  <c r="AI4" i="346"/>
  <c r="F204" i="346"/>
  <c r="F196" i="346"/>
  <c r="AD165" i="346"/>
  <c r="AD192" i="346"/>
  <c r="G196" i="346"/>
  <c r="G204" i="346"/>
  <c r="AB192" i="346"/>
  <c r="M165" i="346"/>
  <c r="M192" i="346"/>
  <c r="K195" i="346"/>
  <c r="K235" i="346"/>
  <c r="L204" i="346"/>
  <c r="L196" i="346"/>
  <c r="F106" i="346"/>
  <c r="F203" i="346"/>
  <c r="E106" i="346"/>
  <c r="E203" i="346"/>
  <c r="H204" i="346"/>
  <c r="H196" i="346"/>
  <c r="AC204" i="346"/>
  <c r="AC196" i="346"/>
  <c r="D204" i="346"/>
  <c r="D196" i="346"/>
  <c r="V165" i="346"/>
  <c r="V192" i="346"/>
  <c r="Z204" i="346"/>
  <c r="Z196" i="346"/>
  <c r="I235" i="346"/>
  <c r="I195" i="346"/>
  <c r="AA195" i="346"/>
  <c r="AA235" i="346"/>
  <c r="AI194" i="346"/>
  <c r="O192" i="346"/>
  <c r="I106" i="346"/>
  <c r="I203" i="346"/>
  <c r="D165" i="346"/>
  <c r="D192" i="346"/>
  <c r="C165" i="346"/>
  <c r="C192" i="346"/>
  <c r="G165" i="346"/>
  <c r="G192" i="346"/>
  <c r="F42" i="303"/>
  <c r="E8" i="297"/>
  <c r="E33" i="303"/>
  <c r="E7" i="297"/>
  <c r="E44" i="303"/>
  <c r="F36" i="303"/>
  <c r="P15" i="374" l="1"/>
  <c r="AA47" i="361"/>
  <c r="AE118" i="361"/>
  <c r="W203" i="346"/>
  <c r="S106" i="346"/>
  <c r="V15" i="374"/>
  <c r="O15" i="374"/>
  <c r="Q47" i="361"/>
  <c r="Y118" i="361"/>
  <c r="AB47" i="361"/>
  <c r="AB118" i="361"/>
  <c r="AB15" i="374"/>
  <c r="AD106" i="346"/>
  <c r="AD203" i="346"/>
  <c r="AC104" i="346"/>
  <c r="S205" i="361"/>
  <c r="AH145" i="374"/>
  <c r="D146" i="374"/>
  <c r="Y211" i="361"/>
  <c r="Z195" i="346"/>
  <c r="Y39" i="361"/>
  <c r="Z235" i="346"/>
  <c r="AB7" i="374"/>
  <c r="T210" i="361"/>
  <c r="C209" i="361"/>
  <c r="S152" i="374"/>
  <c r="S150" i="374" s="1"/>
  <c r="AE204" i="361"/>
  <c r="H204" i="361"/>
  <c r="J233" i="346"/>
  <c r="J234" i="346" s="1"/>
  <c r="AE195" i="346"/>
  <c r="AE235" i="346"/>
  <c r="AF205" i="361"/>
  <c r="AD210" i="361"/>
  <c r="AE211" i="361"/>
  <c r="C148" i="374"/>
  <c r="AE152" i="374"/>
  <c r="AE232" i="346"/>
  <c r="X39" i="361"/>
  <c r="Q7" i="374"/>
  <c r="Q152" i="374"/>
  <c r="AF232" i="346"/>
  <c r="Z147" i="374"/>
  <c r="AD151" i="374"/>
  <c r="AB210" i="361"/>
  <c r="S206" i="361"/>
  <c r="AE39" i="361"/>
  <c r="H110" i="374"/>
  <c r="AB38" i="361"/>
  <c r="AB245" i="361"/>
  <c r="AE6" i="374"/>
  <c r="AE118" i="374"/>
  <c r="U38" i="361"/>
  <c r="H240" i="361"/>
  <c r="D240" i="361"/>
  <c r="N247" i="361"/>
  <c r="N246" i="361" s="1"/>
  <c r="D241" i="361"/>
  <c r="AB239" i="361"/>
  <c r="M239" i="361"/>
  <c r="L241" i="361"/>
  <c r="AB113" i="374"/>
  <c r="AB248" i="361"/>
  <c r="AB194" i="346"/>
  <c r="X114" i="374"/>
  <c r="Q6" i="374"/>
  <c r="AE117" i="374"/>
  <c r="P239" i="361"/>
  <c r="S114" i="374"/>
  <c r="AE247" i="361"/>
  <c r="AE246" i="361" s="1"/>
  <c r="Y109" i="374"/>
  <c r="D110" i="374"/>
  <c r="T115" i="374"/>
  <c r="D244" i="361"/>
  <c r="V38" i="361"/>
  <c r="Z113" i="374"/>
  <c r="Y240" i="361"/>
  <c r="N239" i="361"/>
  <c r="I114" i="374"/>
  <c r="I242" i="361"/>
  <c r="L110" i="374"/>
  <c r="Q113" i="374"/>
  <c r="AD5" i="374"/>
  <c r="AH80" i="374"/>
  <c r="AH146" i="361"/>
  <c r="AC177" i="361"/>
  <c r="N136" i="346"/>
  <c r="AG148" i="361"/>
  <c r="N192" i="346"/>
  <c r="R4" i="374"/>
  <c r="N4" i="374"/>
  <c r="AF136" i="346"/>
  <c r="AF148" i="361"/>
  <c r="P5" i="361"/>
  <c r="AH7" i="361"/>
  <c r="AH48" i="361"/>
  <c r="N196" i="346"/>
  <c r="N204" i="346"/>
  <c r="AG5" i="346"/>
  <c r="AH196" i="346"/>
  <c r="AK196" i="346" s="1"/>
  <c r="AH204" i="346"/>
  <c r="AJ204" i="346" s="1"/>
  <c r="AH40" i="361"/>
  <c r="Q16" i="374"/>
  <c r="AH16" i="374"/>
  <c r="E188" i="374" s="1"/>
  <c r="N177" i="361"/>
  <c r="O177" i="361"/>
  <c r="O165" i="346"/>
  <c r="Y165" i="346"/>
  <c r="N37" i="361"/>
  <c r="AE117" i="361"/>
  <c r="AD207" i="361"/>
  <c r="AF245" i="361"/>
  <c r="N193" i="346"/>
  <c r="AF147" i="374"/>
  <c r="AF206" i="361"/>
  <c r="AF233" i="346"/>
  <c r="W112" i="374"/>
  <c r="W242" i="361"/>
  <c r="AG163" i="346"/>
  <c r="AG175" i="361"/>
  <c r="AF163" i="346"/>
  <c r="X7" i="361"/>
  <c r="X204" i="346"/>
  <c r="X196" i="346"/>
  <c r="X48" i="361"/>
  <c r="X40" i="361"/>
  <c r="AF112" i="374"/>
  <c r="Z231" i="346"/>
  <c r="Z145" i="374"/>
  <c r="AI117" i="374"/>
  <c r="AK117" i="374" s="1"/>
  <c r="AI247" i="361"/>
  <c r="AK247" i="361" s="1"/>
  <c r="AG193" i="346"/>
  <c r="AG37" i="361"/>
  <c r="AG5" i="374"/>
  <c r="Z104" i="346"/>
  <c r="Z116" i="361"/>
  <c r="Q247" i="361"/>
  <c r="Q117" i="374"/>
  <c r="I210" i="361"/>
  <c r="I209" i="361" s="1"/>
  <c r="I208" i="361" s="1"/>
  <c r="N5" i="374"/>
  <c r="AD26" i="372"/>
  <c r="AE26" i="372" s="1"/>
  <c r="AF26" i="372" s="1"/>
  <c r="X7" i="374"/>
  <c r="X152" i="374"/>
  <c r="X195" i="346"/>
  <c r="X235" i="346"/>
  <c r="W163" i="346"/>
  <c r="V163" i="346"/>
  <c r="AF194" i="346"/>
  <c r="AF248" i="361"/>
  <c r="AF38" i="361"/>
  <c r="AF118" i="374"/>
  <c r="N147" i="374"/>
  <c r="I151" i="374"/>
  <c r="I150" i="374" s="1"/>
  <c r="I149" i="374" s="1"/>
  <c r="W146" i="374"/>
  <c r="Q145" i="374"/>
  <c r="Q204" i="361"/>
  <c r="S40" i="361"/>
  <c r="S204" i="346"/>
  <c r="S196" i="346"/>
  <c r="S7" i="361"/>
  <c r="AI110" i="374"/>
  <c r="AL110" i="374" s="1"/>
  <c r="D105" i="346"/>
  <c r="D117" i="361"/>
  <c r="J148" i="374"/>
  <c r="J207" i="361"/>
  <c r="AI203" i="346"/>
  <c r="T5" i="361"/>
  <c r="T5" i="346"/>
  <c r="W176" i="361"/>
  <c r="W164" i="346"/>
  <c r="M231" i="346"/>
  <c r="M145" i="374"/>
  <c r="C206" i="361"/>
  <c r="F163" i="346"/>
  <c r="E175" i="361"/>
  <c r="C233" i="346"/>
  <c r="C234" i="346" s="1"/>
  <c r="O176" i="361"/>
  <c r="AI232" i="346"/>
  <c r="AJ232" i="346" s="1"/>
  <c r="AI205" i="361"/>
  <c r="AL205" i="361" s="1"/>
  <c r="G195" i="346"/>
  <c r="G235" i="346"/>
  <c r="G234" i="346" s="1"/>
  <c r="T113" i="374"/>
  <c r="T243" i="361"/>
  <c r="S211" i="361"/>
  <c r="S209" i="361" s="1"/>
  <c r="S39" i="361"/>
  <c r="S195" i="346"/>
  <c r="S235" i="346"/>
  <c r="N175" i="361"/>
  <c r="M163" i="346"/>
  <c r="S5" i="374"/>
  <c r="AB204" i="361"/>
  <c r="AB231" i="346"/>
  <c r="V147" i="374"/>
  <c r="O175" i="361"/>
  <c r="O163" i="346"/>
  <c r="R204" i="361"/>
  <c r="R231" i="346"/>
  <c r="S175" i="361"/>
  <c r="R163" i="346"/>
  <c r="R175" i="361"/>
  <c r="AA206" i="361"/>
  <c r="S163" i="346"/>
  <c r="AA175" i="361"/>
  <c r="AA163" i="346"/>
  <c r="X5" i="374"/>
  <c r="W117" i="374"/>
  <c r="W116" i="374" s="1"/>
  <c r="AF105" i="346"/>
  <c r="AF117" i="361"/>
  <c r="AC210" i="361"/>
  <c r="AC151" i="374"/>
  <c r="AI37" i="361"/>
  <c r="AL37" i="361" s="1"/>
  <c r="AI193" i="346"/>
  <c r="AE207" i="361"/>
  <c r="AE148" i="374"/>
  <c r="W192" i="346"/>
  <c r="AM192" i="346" s="1"/>
  <c r="W177" i="361"/>
  <c r="W36" i="361"/>
  <c r="AN36" i="361" s="1"/>
  <c r="W4" i="374"/>
  <c r="AO4" i="374" s="1"/>
  <c r="L116" i="374"/>
  <c r="W247" i="361"/>
  <c r="W246" i="361" s="1"/>
  <c r="AH37" i="361"/>
  <c r="AH165" i="346"/>
  <c r="AH5" i="374"/>
  <c r="V233" i="346"/>
  <c r="V234" i="346" s="1"/>
  <c r="E239" i="361"/>
  <c r="E109" i="374"/>
  <c r="AF235" i="346"/>
  <c r="AF195" i="346"/>
  <c r="AF39" i="361"/>
  <c r="AF211" i="361"/>
  <c r="AF7" i="374"/>
  <c r="AF152" i="374"/>
  <c r="X239" i="361"/>
  <c r="X109" i="374"/>
  <c r="T239" i="361"/>
  <c r="J151" i="374"/>
  <c r="J150" i="374" s="1"/>
  <c r="J210" i="361"/>
  <c r="J209" i="361" s="1"/>
  <c r="P205" i="361"/>
  <c r="P146" i="374"/>
  <c r="AG210" i="361"/>
  <c r="AG209" i="361" s="1"/>
  <c r="AG151" i="374"/>
  <c r="AG150" i="374" s="1"/>
  <c r="Q147" i="374"/>
  <c r="AA231" i="346"/>
  <c r="AA204" i="361"/>
  <c r="AA145" i="374"/>
  <c r="Z5" i="346"/>
  <c r="Z5" i="361"/>
  <c r="R145" i="374"/>
  <c r="AA5" i="361"/>
  <c r="AA5" i="346"/>
  <c r="W205" i="361"/>
  <c r="AI177" i="361"/>
  <c r="W232" i="346"/>
  <c r="L204" i="361"/>
  <c r="X37" i="361"/>
  <c r="X193" i="346"/>
  <c r="S16" i="374"/>
  <c r="S207" i="361"/>
  <c r="AA109" i="374"/>
  <c r="R241" i="361"/>
  <c r="R111" i="374"/>
  <c r="Q233" i="346"/>
  <c r="N206" i="361"/>
  <c r="AI5" i="374"/>
  <c r="AL5" i="374" s="1"/>
  <c r="N233" i="346"/>
  <c r="R192" i="346"/>
  <c r="I8" i="361"/>
  <c r="R165" i="346"/>
  <c r="AE5" i="346"/>
  <c r="P204" i="361"/>
  <c r="AF207" i="361"/>
  <c r="AF148" i="374"/>
  <c r="E244" i="361"/>
  <c r="S193" i="346"/>
  <c r="S37" i="361"/>
  <c r="S8" i="374"/>
  <c r="AB163" i="346"/>
  <c r="N163" i="346"/>
  <c r="AC111" i="374"/>
  <c r="AF115" i="374"/>
  <c r="AB147" i="374"/>
  <c r="AI165" i="346"/>
  <c r="Q231" i="346"/>
  <c r="AH177" i="361"/>
  <c r="V164" i="346"/>
  <c r="AC241" i="361"/>
  <c r="T117" i="361"/>
  <c r="J8" i="361"/>
  <c r="G110" i="374"/>
  <c r="E25" i="303"/>
  <c r="C147" i="374"/>
  <c r="AI134" i="346"/>
  <c r="AK134" i="346" s="1"/>
  <c r="N165" i="346"/>
  <c r="AC232" i="346"/>
  <c r="G240" i="361"/>
  <c r="AH193" i="346"/>
  <c r="S48" i="361"/>
  <c r="U203" i="346"/>
  <c r="U15" i="374"/>
  <c r="Z232" i="346"/>
  <c r="Z205" i="361"/>
  <c r="Z146" i="374"/>
  <c r="AD241" i="361"/>
  <c r="N106" i="346"/>
  <c r="N134" i="346"/>
  <c r="J244" i="361"/>
  <c r="Y195" i="346"/>
  <c r="Z39" i="361"/>
  <c r="Z7" i="374"/>
  <c r="N203" i="346"/>
  <c r="Z175" i="361"/>
  <c r="AD193" i="346"/>
  <c r="AB177" i="361"/>
  <c r="Z152" i="374"/>
  <c r="U146" i="361"/>
  <c r="W37" i="361"/>
  <c r="AO37" i="361" s="1"/>
  <c r="X145" i="374"/>
  <c r="R177" i="361"/>
  <c r="N6" i="374"/>
  <c r="AA5" i="374"/>
  <c r="AF110" i="374"/>
  <c r="Z211" i="361"/>
  <c r="Z209" i="361" s="1"/>
  <c r="N7" i="361"/>
  <c r="AD145" i="374"/>
  <c r="N38" i="361"/>
  <c r="W193" i="346"/>
  <c r="AE38" i="361"/>
  <c r="Z112" i="374"/>
  <c r="AB247" i="361"/>
  <c r="T247" i="361"/>
  <c r="S117" i="374"/>
  <c r="S116" i="374" s="1"/>
  <c r="V118" i="361"/>
  <c r="V47" i="361"/>
  <c r="N146" i="361"/>
  <c r="X177" i="361"/>
  <c r="V6" i="374"/>
  <c r="N8" i="374"/>
  <c r="AD242" i="361"/>
  <c r="AB6" i="374"/>
  <c r="AB117" i="374"/>
  <c r="P177" i="361"/>
  <c r="AB106" i="346"/>
  <c r="D232" i="346"/>
  <c r="N194" i="346"/>
  <c r="AE194" i="346"/>
  <c r="AC115" i="374"/>
  <c r="AB118" i="374"/>
  <c r="R118" i="374"/>
  <c r="R116" i="374" s="1"/>
  <c r="N82" i="374"/>
  <c r="N16" i="374"/>
  <c r="AB203" i="346"/>
  <c r="AC245" i="361"/>
  <c r="AD177" i="361"/>
  <c r="M109" i="374"/>
  <c r="AI15" i="374"/>
  <c r="AL15" i="374" s="1"/>
  <c r="AG15" i="374"/>
  <c r="F187" i="374" s="1"/>
  <c r="P47" i="361"/>
  <c r="AB105" i="346"/>
  <c r="F117" i="361"/>
  <c r="AI106" i="346"/>
  <c r="U47" i="361"/>
  <c r="U118" i="361"/>
  <c r="P118" i="361"/>
  <c r="V105" i="346"/>
  <c r="S117" i="361"/>
  <c r="G117" i="361"/>
  <c r="AE47" i="361"/>
  <c r="U106" i="346"/>
  <c r="W104" i="346"/>
  <c r="K118" i="361"/>
  <c r="M116" i="361"/>
  <c r="G203" i="346"/>
  <c r="G106" i="346"/>
  <c r="I116" i="361"/>
  <c r="K47" i="361"/>
  <c r="K203" i="346"/>
  <c r="K106" i="346"/>
  <c r="G15" i="374"/>
  <c r="U117" i="361"/>
  <c r="AE116" i="361"/>
  <c r="T118" i="361"/>
  <c r="G118" i="361"/>
  <c r="AG118" i="361"/>
  <c r="T47" i="361"/>
  <c r="G47" i="361"/>
  <c r="AG47" i="361"/>
  <c r="AI118" i="361"/>
  <c r="AK118" i="361" s="1"/>
  <c r="AI47" i="361"/>
  <c r="AL47" i="361" s="1"/>
  <c r="AI116" i="361"/>
  <c r="AK116" i="361" s="1"/>
  <c r="AI104" i="346"/>
  <c r="X118" i="361"/>
  <c r="X47" i="361"/>
  <c r="AA203" i="346"/>
  <c r="T203" i="346"/>
  <c r="AA116" i="361"/>
  <c r="W106" i="346"/>
  <c r="AA106" i="346"/>
  <c r="T106" i="346"/>
  <c r="X104" i="346"/>
  <c r="K117" i="361"/>
  <c r="AE15" i="374"/>
  <c r="AF118" i="361"/>
  <c r="N116" i="361"/>
  <c r="AC105" i="346"/>
  <c r="N15" i="374"/>
  <c r="Z203" i="346"/>
  <c r="Z106" i="346"/>
  <c r="W118" i="361"/>
  <c r="W47" i="361"/>
  <c r="AN47" i="361" s="1"/>
  <c r="AF203" i="346"/>
  <c r="O117" i="361"/>
  <c r="AF106" i="346"/>
  <c r="AI68" i="346"/>
  <c r="AF116" i="361"/>
  <c r="AA118" i="361"/>
  <c r="O116" i="361"/>
  <c r="N47" i="361"/>
  <c r="W15" i="374"/>
  <c r="AN15" i="374" s="1"/>
  <c r="AE203" i="346"/>
  <c r="N118" i="361"/>
  <c r="AE106" i="346"/>
  <c r="L105" i="346"/>
  <c r="H15" i="374"/>
  <c r="H116" i="361"/>
  <c r="C203" i="346"/>
  <c r="AI117" i="361"/>
  <c r="AL117" i="361" s="1"/>
  <c r="S104" i="346"/>
  <c r="P104" i="346"/>
  <c r="AH104" i="346"/>
  <c r="R203" i="346"/>
  <c r="C106" i="346"/>
  <c r="Q203" i="346"/>
  <c r="AI105" i="346"/>
  <c r="S118" i="361"/>
  <c r="Q117" i="361"/>
  <c r="X117" i="361"/>
  <c r="R106" i="346"/>
  <c r="AG203" i="346"/>
  <c r="C117" i="361"/>
  <c r="S15" i="374"/>
  <c r="AH203" i="346"/>
  <c r="AG106" i="346"/>
  <c r="O47" i="361"/>
  <c r="G116" i="361"/>
  <c r="U116" i="361"/>
  <c r="AH106" i="346"/>
  <c r="R15" i="374"/>
  <c r="AA117" i="361"/>
  <c r="C47" i="361"/>
  <c r="H118" i="361"/>
  <c r="C118" i="361"/>
  <c r="AF15" i="374"/>
  <c r="G187" i="374" s="1"/>
  <c r="AH47" i="361"/>
  <c r="H47" i="361"/>
  <c r="AH15" i="374"/>
  <c r="E187" i="374" s="1"/>
  <c r="AG116" i="361"/>
  <c r="Y116" i="361"/>
  <c r="AH117" i="361"/>
  <c r="AH118" i="361"/>
  <c r="S203" i="346"/>
  <c r="H203" i="346"/>
  <c r="C15" i="374"/>
  <c r="P203" i="346"/>
  <c r="P106" i="346"/>
  <c r="W117" i="361"/>
  <c r="R47" i="361"/>
  <c r="R118" i="361"/>
  <c r="K15" i="374"/>
  <c r="H106" i="346"/>
  <c r="X148" i="374"/>
  <c r="T147" i="374"/>
  <c r="AH195" i="346"/>
  <c r="AJ195" i="346" s="1"/>
  <c r="V195" i="346"/>
  <c r="AH235" i="346"/>
  <c r="AK235" i="346" s="1"/>
  <c r="R235" i="346"/>
  <c r="AB232" i="346"/>
  <c r="K210" i="361"/>
  <c r="K209" i="361" s="1"/>
  <c r="U7" i="374"/>
  <c r="K151" i="374"/>
  <c r="K150" i="374" s="1"/>
  <c r="X207" i="361"/>
  <c r="O195" i="346"/>
  <c r="T233" i="346"/>
  <c r="O235" i="346"/>
  <c r="U195" i="346"/>
  <c r="Z233" i="346"/>
  <c r="R211" i="361"/>
  <c r="AF210" i="361"/>
  <c r="R39" i="361"/>
  <c r="H210" i="361"/>
  <c r="H209" i="361" s="1"/>
  <c r="AF151" i="374"/>
  <c r="H151" i="374"/>
  <c r="H150" i="374" s="1"/>
  <c r="M7" i="374"/>
  <c r="AC146" i="374"/>
  <c r="M152" i="374"/>
  <c r="M150" i="374" s="1"/>
  <c r="U147" i="374"/>
  <c r="AG146" i="374"/>
  <c r="AG205" i="361"/>
  <c r="AA233" i="346"/>
  <c r="R7" i="374"/>
  <c r="M195" i="346"/>
  <c r="AB206" i="361"/>
  <c r="E204" i="361"/>
  <c r="R152" i="374"/>
  <c r="M235" i="346"/>
  <c r="E231" i="346"/>
  <c r="AH39" i="361"/>
  <c r="AH211" i="361"/>
  <c r="V146" i="374"/>
  <c r="L195" i="346"/>
  <c r="R195" i="346"/>
  <c r="X231" i="346"/>
  <c r="AB211" i="361"/>
  <c r="R207" i="361"/>
  <c r="Z207" i="361"/>
  <c r="N151" i="374"/>
  <c r="R210" i="361"/>
  <c r="U206" i="361"/>
  <c r="AA209" i="361"/>
  <c r="R148" i="374"/>
  <c r="Z148" i="374"/>
  <c r="L207" i="361"/>
  <c r="K206" i="361"/>
  <c r="P231" i="346"/>
  <c r="L148" i="374"/>
  <c r="R146" i="374"/>
  <c r="R151" i="374"/>
  <c r="Q235" i="346"/>
  <c r="L233" i="346"/>
  <c r="AH206" i="361"/>
  <c r="E7" i="374"/>
  <c r="D148" i="374"/>
  <c r="O206" i="361"/>
  <c r="Q207" i="361"/>
  <c r="O233" i="346"/>
  <c r="AB39" i="361"/>
  <c r="O145" i="374"/>
  <c r="K233" i="346"/>
  <c r="K234" i="346" s="1"/>
  <c r="E205" i="361"/>
  <c r="AA147" i="374"/>
  <c r="AH205" i="361"/>
  <c r="Q195" i="346"/>
  <c r="U233" i="346"/>
  <c r="P210" i="361"/>
  <c r="E152" i="374"/>
  <c r="E150" i="374" s="1"/>
  <c r="E232" i="346"/>
  <c r="AB233" i="346"/>
  <c r="R232" i="346"/>
  <c r="Y151" i="374"/>
  <c r="Y150" i="374" s="1"/>
  <c r="AB152" i="374"/>
  <c r="AB150" i="374" s="1"/>
  <c r="F204" i="361"/>
  <c r="D206" i="361"/>
  <c r="D233" i="346"/>
  <c r="E146" i="374"/>
  <c r="F232" i="346"/>
  <c r="F234" i="346" s="1"/>
  <c r="Q39" i="361"/>
  <c r="P147" i="374"/>
  <c r="O204" i="361"/>
  <c r="H231" i="346"/>
  <c r="H234" i="346" s="1"/>
  <c r="O231" i="346"/>
  <c r="H207" i="361"/>
  <c r="AB195" i="346"/>
  <c r="AH233" i="346"/>
  <c r="L145" i="374"/>
  <c r="J147" i="374"/>
  <c r="W235" i="346"/>
  <c r="AM235" i="346" s="1"/>
  <c r="W195" i="346"/>
  <c r="AN195" i="346" s="1"/>
  <c r="W231" i="346"/>
  <c r="AN231" i="346" s="1"/>
  <c r="W204" i="361"/>
  <c r="AO204" i="361" s="1"/>
  <c r="W145" i="374"/>
  <c r="AN145" i="374" s="1"/>
  <c r="E145" i="374"/>
  <c r="Y145" i="374"/>
  <c r="Y231" i="346"/>
  <c r="Y234" i="346" s="1"/>
  <c r="Y204" i="361"/>
  <c r="U231" i="346"/>
  <c r="T146" i="374"/>
  <c r="AC235" i="346"/>
  <c r="AC195" i="346"/>
  <c r="W7" i="374"/>
  <c r="AO7" i="374" s="1"/>
  <c r="F151" i="374"/>
  <c r="F150" i="374" s="1"/>
  <c r="W151" i="374"/>
  <c r="W210" i="361"/>
  <c r="G39" i="361"/>
  <c r="G211" i="361"/>
  <c r="G209" i="361" s="1"/>
  <c r="G208" i="361" s="1"/>
  <c r="G7" i="374"/>
  <c r="G152" i="374"/>
  <c r="G150" i="374" s="1"/>
  <c r="G149" i="374" s="1"/>
  <c r="AD206" i="361"/>
  <c r="W152" i="374"/>
  <c r="AA148" i="374"/>
  <c r="U211" i="361"/>
  <c r="U209" i="361" s="1"/>
  <c r="O207" i="361"/>
  <c r="P206" i="361"/>
  <c r="T205" i="361"/>
  <c r="AD233" i="346"/>
  <c r="X151" i="374"/>
  <c r="X210" i="361"/>
  <c r="X209" i="361" s="1"/>
  <c r="AC7" i="374"/>
  <c r="T232" i="346"/>
  <c r="F145" i="374"/>
  <c r="AH147" i="374"/>
  <c r="AC231" i="346"/>
  <c r="AC204" i="361"/>
  <c r="Y205" i="361"/>
  <c r="AI206" i="361"/>
  <c r="AL206" i="361" s="1"/>
  <c r="D209" i="361"/>
  <c r="AD231" i="346"/>
  <c r="Y146" i="374"/>
  <c r="AH146" i="374"/>
  <c r="L147" i="374"/>
  <c r="L7" i="374"/>
  <c r="L152" i="374"/>
  <c r="L150" i="374" s="1"/>
  <c r="N204" i="361"/>
  <c r="N231" i="346"/>
  <c r="AC39" i="361"/>
  <c r="N148" i="374"/>
  <c r="AC147" i="374"/>
  <c r="AC233" i="346"/>
  <c r="AC206" i="361"/>
  <c r="N207" i="361"/>
  <c r="AC211" i="361"/>
  <c r="X146" i="374"/>
  <c r="U205" i="361"/>
  <c r="AB146" i="374"/>
  <c r="F205" i="361"/>
  <c r="X205" i="361"/>
  <c r="T204" i="361"/>
  <c r="T231" i="346"/>
  <c r="L39" i="361"/>
  <c r="W39" i="361"/>
  <c r="AO39" i="361" s="1"/>
  <c r="W211" i="361"/>
  <c r="AC207" i="361"/>
  <c r="L211" i="361"/>
  <c r="L209" i="361" s="1"/>
  <c r="O210" i="361"/>
  <c r="L205" i="361"/>
  <c r="E211" i="361"/>
  <c r="E209" i="361" s="1"/>
  <c r="O151" i="374"/>
  <c r="AH151" i="374"/>
  <c r="AB207" i="361"/>
  <c r="S233" i="346"/>
  <c r="AD205" i="361"/>
  <c r="M39" i="361"/>
  <c r="O205" i="361"/>
  <c r="O7" i="374"/>
  <c r="AD232" i="346"/>
  <c r="M211" i="361"/>
  <c r="M209" i="361" s="1"/>
  <c r="O152" i="374"/>
  <c r="Q210" i="361"/>
  <c r="Q209" i="361" s="1"/>
  <c r="O39" i="361"/>
  <c r="V205" i="361"/>
  <c r="M204" i="361"/>
  <c r="Q151" i="374"/>
  <c r="H145" i="374"/>
  <c r="O211" i="361"/>
  <c r="E39" i="361"/>
  <c r="AH210" i="361"/>
  <c r="L232" i="346"/>
  <c r="F209" i="361"/>
  <c r="AB148" i="374"/>
  <c r="AF6" i="374"/>
  <c r="T248" i="361"/>
  <c r="AC113" i="374"/>
  <c r="U194" i="346"/>
  <c r="U6" i="374"/>
  <c r="M110" i="374"/>
  <c r="J246" i="361"/>
  <c r="L239" i="361"/>
  <c r="Q239" i="361"/>
  <c r="P245" i="361"/>
  <c r="Z109" i="374"/>
  <c r="J112" i="374"/>
  <c r="Q241" i="361"/>
  <c r="Q114" i="374"/>
  <c r="AC114" i="374"/>
  <c r="AH248" i="361"/>
  <c r="AH246" i="361" s="1"/>
  <c r="J114" i="374"/>
  <c r="F114" i="374"/>
  <c r="AI240" i="361"/>
  <c r="AL240" i="361" s="1"/>
  <c r="Y117" i="374"/>
  <c r="Y116" i="374" s="1"/>
  <c r="AD244" i="361"/>
  <c r="T194" i="346"/>
  <c r="AF244" i="361"/>
  <c r="V248" i="361"/>
  <c r="V246" i="361" s="1"/>
  <c r="AD248" i="361"/>
  <c r="AD246" i="361" s="1"/>
  <c r="T6" i="374"/>
  <c r="P115" i="374"/>
  <c r="V194" i="346"/>
  <c r="AD194" i="346"/>
  <c r="AF240" i="361"/>
  <c r="T118" i="374"/>
  <c r="H244" i="361"/>
  <c r="X244" i="361"/>
  <c r="F243" i="361"/>
  <c r="X115" i="374"/>
  <c r="S242" i="361"/>
  <c r="Z110" i="374"/>
  <c r="AI244" i="361"/>
  <c r="AK244" i="361" s="1"/>
  <c r="V244" i="361"/>
  <c r="Z194" i="346"/>
  <c r="X245" i="361"/>
  <c r="AD110" i="374"/>
  <c r="C109" i="374"/>
  <c r="AC244" i="361"/>
  <c r="F110" i="374"/>
  <c r="F240" i="361"/>
  <c r="F244" i="361"/>
  <c r="P244" i="361"/>
  <c r="AH6" i="374"/>
  <c r="AI109" i="374"/>
  <c r="AK109" i="374" s="1"/>
  <c r="W110" i="374"/>
  <c r="Q240" i="361"/>
  <c r="U243" i="361"/>
  <c r="T111" i="374"/>
  <c r="AI111" i="374"/>
  <c r="AL111" i="374" s="1"/>
  <c r="N245" i="361"/>
  <c r="AH38" i="361"/>
  <c r="AI241" i="361"/>
  <c r="AK241" i="361" s="1"/>
  <c r="Q118" i="374"/>
  <c r="AF242" i="361"/>
  <c r="R245" i="361"/>
  <c r="E116" i="374"/>
  <c r="V118" i="374"/>
  <c r="V116" i="374" s="1"/>
  <c r="I246" i="361"/>
  <c r="Y247" i="361"/>
  <c r="Y246" i="361" s="1"/>
  <c r="Z38" i="361"/>
  <c r="Z240" i="361"/>
  <c r="AH194" i="346"/>
  <c r="AJ194" i="346" s="1"/>
  <c r="V245" i="361"/>
  <c r="AA111" i="374"/>
  <c r="AC243" i="361"/>
  <c r="AB115" i="374"/>
  <c r="H112" i="374"/>
  <c r="T117" i="374"/>
  <c r="AC110" i="374"/>
  <c r="L244" i="361"/>
  <c r="V115" i="374"/>
  <c r="AF114" i="374"/>
  <c r="P242" i="361"/>
  <c r="V110" i="374"/>
  <c r="F113" i="374"/>
  <c r="U247" i="361"/>
  <c r="U246" i="361" s="1"/>
  <c r="R115" i="374"/>
  <c r="S112" i="374"/>
  <c r="O109" i="374"/>
  <c r="Z248" i="361"/>
  <c r="Z246" i="361" s="1"/>
  <c r="O239" i="361"/>
  <c r="P111" i="374"/>
  <c r="AH242" i="361"/>
  <c r="E246" i="361"/>
  <c r="U118" i="374"/>
  <c r="U116" i="374" s="1"/>
  <c r="W240" i="361"/>
  <c r="N110" i="374"/>
  <c r="Q248" i="361"/>
  <c r="X117" i="374"/>
  <c r="C244" i="361"/>
  <c r="P110" i="374"/>
  <c r="P112" i="374"/>
  <c r="R247" i="361"/>
  <c r="E243" i="361"/>
  <c r="T244" i="361"/>
  <c r="AA244" i="361"/>
  <c r="E110" i="374"/>
  <c r="M240" i="361"/>
  <c r="N240" i="361"/>
  <c r="AD240" i="361"/>
  <c r="Y242" i="361"/>
  <c r="R6" i="374"/>
  <c r="S111" i="374"/>
  <c r="C111" i="374"/>
  <c r="R38" i="361"/>
  <c r="R248" i="361"/>
  <c r="N241" i="361"/>
  <c r="AE241" i="361"/>
  <c r="R194" i="346"/>
  <c r="AA114" i="374"/>
  <c r="N115" i="374"/>
  <c r="C114" i="374"/>
  <c r="AC240" i="361"/>
  <c r="D109" i="374"/>
  <c r="AH110" i="374"/>
  <c r="Q38" i="361"/>
  <c r="E114" i="374"/>
  <c r="AH244" i="361"/>
  <c r="K109" i="374"/>
  <c r="Q242" i="361"/>
  <c r="AA117" i="374"/>
  <c r="AA116" i="374" s="1"/>
  <c r="S244" i="361"/>
  <c r="Q244" i="361"/>
  <c r="E113" i="374"/>
  <c r="Y110" i="374"/>
  <c r="AG110" i="374"/>
  <c r="AD112" i="374"/>
  <c r="H242" i="361"/>
  <c r="T109" i="374"/>
  <c r="AG246" i="361"/>
  <c r="Q194" i="346"/>
  <c r="T38" i="361"/>
  <c r="L114" i="374"/>
  <c r="U80" i="374"/>
  <c r="AA177" i="361"/>
  <c r="Z146" i="361"/>
  <c r="AA165" i="346"/>
  <c r="W165" i="346"/>
  <c r="AD18" i="372"/>
  <c r="AE18" i="372" s="1"/>
  <c r="AF18" i="372" s="1"/>
  <c r="AA134" i="346"/>
  <c r="S177" i="361"/>
  <c r="V146" i="361"/>
  <c r="Z80" i="374"/>
  <c r="S165" i="346"/>
  <c r="V134" i="346"/>
  <c r="AB165" i="346"/>
  <c r="Z165" i="346"/>
  <c r="AL146" i="361"/>
  <c r="AE5" i="374"/>
  <c r="Z193" i="346"/>
  <c r="Z177" i="361"/>
  <c r="X165" i="346"/>
  <c r="AA146" i="361"/>
  <c r="AE37" i="361"/>
  <c r="AC146" i="361"/>
  <c r="AE193" i="346"/>
  <c r="AB37" i="361"/>
  <c r="AC80" i="374"/>
  <c r="AC165" i="346"/>
  <c r="AC134" i="346"/>
  <c r="AB193" i="346"/>
  <c r="R5" i="374"/>
  <c r="W146" i="361"/>
  <c r="Q165" i="346"/>
  <c r="W134" i="346"/>
  <c r="Q177" i="361"/>
  <c r="P5" i="374"/>
  <c r="W80" i="374"/>
  <c r="P37" i="361"/>
  <c r="H146" i="361"/>
  <c r="P193" i="346"/>
  <c r="Y82" i="374"/>
  <c r="Y148" i="361"/>
  <c r="AG82" i="374"/>
  <c r="P148" i="361"/>
  <c r="P36" i="361"/>
  <c r="P165" i="346"/>
  <c r="AG177" i="361"/>
  <c r="AH82" i="374"/>
  <c r="AF82" i="374"/>
  <c r="AH148" i="361"/>
  <c r="AF192" i="346"/>
  <c r="AF165" i="346"/>
  <c r="AG165" i="346"/>
  <c r="AE192" i="346"/>
  <c r="AH136" i="346"/>
  <c r="AK136" i="346" s="1"/>
  <c r="AE165" i="346"/>
  <c r="AE4" i="374"/>
  <c r="AE177" i="361"/>
  <c r="AF36" i="361"/>
  <c r="P136" i="346"/>
  <c r="AF177" i="361"/>
  <c r="Q5" i="346"/>
  <c r="AG48" i="361"/>
  <c r="L8" i="361"/>
  <c r="AG40" i="361"/>
  <c r="R5" i="361"/>
  <c r="AF196" i="346"/>
  <c r="AF48" i="361"/>
  <c r="AF204" i="346"/>
  <c r="AG196" i="346"/>
  <c r="AF40" i="361"/>
  <c r="AF8" i="374"/>
  <c r="AH8" i="374"/>
  <c r="AF16" i="374"/>
  <c r="G188" i="374" s="1"/>
  <c r="AF7" i="361"/>
  <c r="Q196" i="346"/>
  <c r="Q204" i="346"/>
  <c r="AF5" i="361"/>
  <c r="Q48" i="361"/>
  <c r="X8" i="374"/>
  <c r="Q40" i="361"/>
  <c r="X16" i="374"/>
  <c r="AG4" i="361"/>
  <c r="X176" i="361"/>
  <c r="U145" i="374"/>
  <c r="T195" i="346"/>
  <c r="V204" i="361"/>
  <c r="N146" i="374"/>
  <c r="P7" i="374"/>
  <c r="AE146" i="374"/>
  <c r="K207" i="361"/>
  <c r="AC203" i="346"/>
  <c r="AC106" i="346"/>
  <c r="Y163" i="346"/>
  <c r="P152" i="374"/>
  <c r="K148" i="374"/>
  <c r="K240" i="361"/>
  <c r="P114" i="374"/>
  <c r="V145" i="374"/>
  <c r="K110" i="374"/>
  <c r="Y164" i="346"/>
  <c r="AD211" i="361"/>
  <c r="AI209" i="361"/>
  <c r="AI80" i="374"/>
  <c r="AL80" i="374" s="1"/>
  <c r="T7" i="374"/>
  <c r="T152" i="374"/>
  <c r="T150" i="374" s="1"/>
  <c r="AD39" i="361"/>
  <c r="N205" i="361"/>
  <c r="AD235" i="346"/>
  <c r="N7" i="374"/>
  <c r="AD195" i="346"/>
  <c r="AD15" i="374"/>
  <c r="X147" i="374"/>
  <c r="AB145" i="374"/>
  <c r="P38" i="361"/>
  <c r="AD47" i="361"/>
  <c r="P248" i="361"/>
  <c r="P246" i="361" s="1"/>
  <c r="AD118" i="361"/>
  <c r="Y175" i="361"/>
  <c r="R110" i="374"/>
  <c r="AB111" i="374"/>
  <c r="P194" i="346"/>
  <c r="Y244" i="361"/>
  <c r="AB114" i="374"/>
  <c r="AC145" i="374"/>
  <c r="R240" i="361"/>
  <c r="X206" i="361"/>
  <c r="U146" i="374"/>
  <c r="S147" i="374"/>
  <c r="P195" i="346"/>
  <c r="X240" i="361"/>
  <c r="T15" i="374"/>
  <c r="T235" i="346"/>
  <c r="P235" i="346"/>
  <c r="P39" i="361"/>
  <c r="X5" i="346"/>
  <c r="T211" i="361"/>
  <c r="AC47" i="361"/>
  <c r="T39" i="361"/>
  <c r="D116" i="374"/>
  <c r="AG114" i="374"/>
  <c r="AI233" i="346"/>
  <c r="X164" i="346"/>
  <c r="AG117" i="361"/>
  <c r="P211" i="361"/>
  <c r="AE205" i="361"/>
  <c r="AC118" i="361"/>
  <c r="U39" i="361"/>
  <c r="AA239" i="361"/>
  <c r="AD152" i="374"/>
  <c r="AD7" i="374"/>
  <c r="E117" i="361"/>
  <c r="AB244" i="361"/>
  <c r="U152" i="374"/>
  <c r="U150" i="374" s="1"/>
  <c r="U109" i="374"/>
  <c r="P118" i="374"/>
  <c r="P116" i="374" s="1"/>
  <c r="P6" i="374"/>
  <c r="Y5" i="361"/>
  <c r="AI147" i="374"/>
  <c r="AN147" i="374" s="1"/>
  <c r="N109" i="374"/>
  <c r="U232" i="346"/>
  <c r="AF47" i="361"/>
  <c r="AG112" i="374"/>
  <c r="AE112" i="374"/>
  <c r="AB240" i="361"/>
  <c r="O114" i="374"/>
  <c r="AE151" i="374"/>
  <c r="V240" i="361"/>
  <c r="V151" i="374"/>
  <c r="O148" i="374"/>
  <c r="K111" i="374"/>
  <c r="K244" i="361"/>
  <c r="R206" i="361"/>
  <c r="Z118" i="361"/>
  <c r="T177" i="361"/>
  <c r="R233" i="346"/>
  <c r="S246" i="361"/>
  <c r="Z47" i="361"/>
  <c r="Y111" i="374"/>
  <c r="AA113" i="374"/>
  <c r="K241" i="361"/>
  <c r="P82" i="374"/>
  <c r="X15" i="374"/>
  <c r="Z118" i="374"/>
  <c r="Z116" i="374" s="1"/>
  <c r="AI199" i="346"/>
  <c r="F246" i="361"/>
  <c r="Q112" i="374"/>
  <c r="K114" i="374"/>
  <c r="AC148" i="374"/>
  <c r="AH111" i="374"/>
  <c r="R112" i="374"/>
  <c r="R147" i="374"/>
  <c r="U110" i="374"/>
  <c r="AI135" i="346"/>
  <c r="P240" i="361"/>
  <c r="AH241" i="361"/>
  <c r="F146" i="374"/>
  <c r="AI133" i="346"/>
  <c r="R244" i="361"/>
  <c r="D246" i="361"/>
  <c r="AG134" i="346"/>
  <c r="AF204" i="361"/>
  <c r="O136" i="346"/>
  <c r="E4" i="346"/>
  <c r="AE114" i="374"/>
  <c r="Y210" i="361"/>
  <c r="D148" i="361"/>
  <c r="N152" i="374"/>
  <c r="D136" i="346"/>
  <c r="T110" i="374"/>
  <c r="F6" i="300"/>
  <c r="E6" i="300"/>
  <c r="X38" i="361"/>
  <c r="T240" i="361"/>
  <c r="Q15" i="374"/>
  <c r="O118" i="361"/>
  <c r="R114" i="374"/>
  <c r="AG116" i="374"/>
  <c r="O113" i="374"/>
  <c r="N244" i="361"/>
  <c r="Q106" i="346"/>
  <c r="H134" i="346"/>
  <c r="N113" i="374"/>
  <c r="O243" i="361"/>
  <c r="AA15" i="374"/>
  <c r="N235" i="346"/>
  <c r="N195" i="346"/>
  <c r="N211" i="361"/>
  <c r="N209" i="361" s="1"/>
  <c r="AE113" i="374"/>
  <c r="X112" i="374"/>
  <c r="Y47" i="361"/>
  <c r="AE244" i="361"/>
  <c r="AC15" i="374"/>
  <c r="Z15" i="374"/>
  <c r="N39" i="361"/>
  <c r="V114" i="374"/>
  <c r="Z5" i="374"/>
  <c r="Z6" i="374"/>
  <c r="F7" i="300"/>
  <c r="E7" i="300"/>
  <c r="Q8" i="374"/>
  <c r="Y40" i="361"/>
  <c r="AN7" i="361"/>
  <c r="AC164" i="346"/>
  <c r="AD164" i="346"/>
  <c r="E163" i="346"/>
  <c r="M175" i="361"/>
  <c r="AA247" i="361"/>
  <c r="AA246" i="361" s="1"/>
  <c r="AK239" i="361"/>
  <c r="AG242" i="361"/>
  <c r="U244" i="361"/>
  <c r="G246" i="361"/>
  <c r="O246" i="361"/>
  <c r="U240" i="361"/>
  <c r="X248" i="361"/>
  <c r="X246" i="361" s="1"/>
  <c r="X194" i="346"/>
  <c r="T114" i="374"/>
  <c r="AB110" i="374"/>
  <c r="Q58" i="370"/>
  <c r="R58" i="370" s="1"/>
  <c r="Q69" i="370"/>
  <c r="Q62" i="370"/>
  <c r="Q63" i="370"/>
  <c r="Q66" i="370"/>
  <c r="Q67" i="370"/>
  <c r="Q70" i="370"/>
  <c r="R70" i="370" s="1"/>
  <c r="Q64" i="370"/>
  <c r="Q59" i="370"/>
  <c r="R59" i="370" s="1"/>
  <c r="Q61" i="370"/>
  <c r="AI84" i="361"/>
  <c r="AI86" i="361"/>
  <c r="R116" i="361"/>
  <c r="N117" i="361"/>
  <c r="X203" i="346"/>
  <c r="X106" i="346"/>
  <c r="Q116" i="361"/>
  <c r="I234" i="346"/>
  <c r="AI146" i="374"/>
  <c r="AL146" i="374" s="1"/>
  <c r="T145" i="374"/>
  <c r="AF231" i="346"/>
  <c r="AF145" i="374"/>
  <c r="S231" i="346"/>
  <c r="C150" i="374"/>
  <c r="I116" i="374"/>
  <c r="Z114" i="374"/>
  <c r="H246" i="361"/>
  <c r="AA240" i="361"/>
  <c r="AK243" i="361"/>
  <c r="N112" i="374"/>
  <c r="AC246" i="361"/>
  <c r="N242" i="361"/>
  <c r="V243" i="361"/>
  <c r="N114" i="374"/>
  <c r="G116" i="374"/>
  <c r="Z244" i="361"/>
  <c r="K246" i="361"/>
  <c r="M246" i="361"/>
  <c r="Z111" i="374"/>
  <c r="S239" i="361"/>
  <c r="AH116" i="374"/>
  <c r="P192" i="346"/>
  <c r="P4" i="374"/>
  <c r="M5" i="361"/>
  <c r="W5" i="346"/>
  <c r="AN5" i="346" s="1"/>
  <c r="G8" i="361"/>
  <c r="X148" i="361"/>
  <c r="Z151" i="374"/>
  <c r="H116" i="374"/>
  <c r="Y114" i="374"/>
  <c r="P151" i="374"/>
  <c r="V7" i="374"/>
  <c r="AA110" i="374"/>
  <c r="C246" i="361"/>
  <c r="V152" i="374"/>
  <c r="U114" i="374"/>
  <c r="T165" i="346"/>
  <c r="V211" i="361"/>
  <c r="V209" i="361" s="1"/>
  <c r="AD113" i="374"/>
  <c r="AH152" i="374"/>
  <c r="V39" i="361"/>
  <c r="P145" i="374"/>
  <c r="AH7" i="374"/>
  <c r="O203" i="346"/>
  <c r="U177" i="361"/>
  <c r="AD243" i="361"/>
  <c r="X110" i="374"/>
  <c r="AH112" i="374"/>
  <c r="T37" i="361"/>
  <c r="O106" i="346"/>
  <c r="T193" i="346"/>
  <c r="S109" i="374"/>
  <c r="Q118" i="361"/>
  <c r="AD146" i="374"/>
  <c r="F45" i="303"/>
  <c r="E45" i="303"/>
  <c r="F25" i="303"/>
  <c r="AE210" i="361"/>
  <c r="K8" i="361"/>
  <c r="AI148" i="374"/>
  <c r="AK148" i="374" s="1"/>
  <c r="U207" i="361"/>
  <c r="S241" i="361"/>
  <c r="AH114" i="374"/>
  <c r="AE240" i="361"/>
  <c r="W114" i="374"/>
  <c r="U148" i="374"/>
  <c r="Y203" i="346"/>
  <c r="W113" i="374"/>
  <c r="AE110" i="374"/>
  <c r="T207" i="361"/>
  <c r="T5" i="374"/>
  <c r="Y15" i="374"/>
  <c r="Y106" i="346"/>
  <c r="W244" i="361"/>
  <c r="X82" i="374"/>
  <c r="T148" i="374"/>
  <c r="O110" i="374"/>
  <c r="AH207" i="361"/>
  <c r="O240" i="361"/>
  <c r="Y113" i="374"/>
  <c r="V207" i="361"/>
  <c r="AD114" i="374"/>
  <c r="V113" i="374"/>
  <c r="AC152" i="374"/>
  <c r="Y8" i="361"/>
  <c r="L246" i="361"/>
  <c r="D150" i="374"/>
  <c r="AC82" i="374"/>
  <c r="H80" i="374"/>
  <c r="AL4" i="374"/>
  <c r="AK4" i="374"/>
  <c r="AA8" i="361"/>
  <c r="Y204" i="346"/>
  <c r="S8" i="361"/>
  <c r="S145" i="374"/>
  <c r="C116" i="374"/>
  <c r="AL6" i="374"/>
  <c r="AK6" i="374"/>
  <c r="D8" i="361"/>
  <c r="F116" i="374"/>
  <c r="K116" i="374"/>
  <c r="AL118" i="374"/>
  <c r="AK118" i="374"/>
  <c r="AI11" i="374"/>
  <c r="AI81" i="374"/>
  <c r="N116" i="374"/>
  <c r="AO6" i="374"/>
  <c r="AN6" i="374"/>
  <c r="O82" i="374"/>
  <c r="D242" i="361"/>
  <c r="D112" i="374"/>
  <c r="O116" i="374"/>
  <c r="Z8" i="361"/>
  <c r="AL114" i="374"/>
  <c r="AK114" i="374"/>
  <c r="AL115" i="374"/>
  <c r="AK115" i="374"/>
  <c r="AC116" i="374"/>
  <c r="J116" i="374"/>
  <c r="H8" i="361"/>
  <c r="AK82" i="374"/>
  <c r="AL82" i="374"/>
  <c r="AL113" i="374"/>
  <c r="AK113" i="374"/>
  <c r="AL207" i="361"/>
  <c r="AK207" i="361"/>
  <c r="D114" i="374"/>
  <c r="AA150" i="374"/>
  <c r="AG80" i="374"/>
  <c r="X118" i="374"/>
  <c r="X6" i="374"/>
  <c r="D82" i="374"/>
  <c r="V80" i="374"/>
  <c r="AF117" i="374"/>
  <c r="AF247" i="361"/>
  <c r="AD8" i="361"/>
  <c r="AK242" i="361"/>
  <c r="AI150" i="374"/>
  <c r="AK152" i="374"/>
  <c r="AL152" i="374"/>
  <c r="AL153" i="374" s="1"/>
  <c r="AK112" i="374"/>
  <c r="AL112" i="374"/>
  <c r="AK145" i="374"/>
  <c r="AL145" i="374"/>
  <c r="AK7" i="374"/>
  <c r="AL7" i="374"/>
  <c r="AI46" i="361"/>
  <c r="AL46" i="361" s="1"/>
  <c r="AI14" i="374"/>
  <c r="AD116" i="374"/>
  <c r="AC148" i="361"/>
  <c r="AO5" i="374"/>
  <c r="AN5" i="374"/>
  <c r="AC136" i="346"/>
  <c r="M116" i="374"/>
  <c r="F175" i="361"/>
  <c r="T176" i="361"/>
  <c r="E164" i="346"/>
  <c r="D176" i="361"/>
  <c r="U176" i="361"/>
  <c r="U164" i="346"/>
  <c r="D164" i="346"/>
  <c r="AB176" i="361"/>
  <c r="AC176" i="361"/>
  <c r="Z117" i="361"/>
  <c r="AF8" i="361"/>
  <c r="C8" i="361"/>
  <c r="AC8" i="361"/>
  <c r="AI6" i="361"/>
  <c r="AK6" i="361" s="1"/>
  <c r="C5" i="361"/>
  <c r="Y196" i="346"/>
  <c r="AB8" i="361"/>
  <c r="D188" i="374"/>
  <c r="AK16" i="374"/>
  <c r="AL16" i="374"/>
  <c r="AK8" i="374"/>
  <c r="AL8" i="374"/>
  <c r="AO8" i="374"/>
  <c r="AN8" i="374"/>
  <c r="AO16" i="374"/>
  <c r="AN16" i="374"/>
  <c r="AG7" i="361"/>
  <c r="AG8" i="374"/>
  <c r="AG16" i="374"/>
  <c r="F188" i="374" s="1"/>
  <c r="P8" i="361"/>
  <c r="Y7" i="361"/>
  <c r="Y16" i="374"/>
  <c r="Y8" i="374"/>
  <c r="AL248" i="361"/>
  <c r="AK248" i="361"/>
  <c r="AL245" i="361"/>
  <c r="AK245" i="361"/>
  <c r="AK204" i="361"/>
  <c r="AL204" i="361"/>
  <c r="M8" i="361"/>
  <c r="E8" i="361"/>
  <c r="F8" i="361"/>
  <c r="AG234" i="346"/>
  <c r="AI8" i="361"/>
  <c r="R8" i="361"/>
  <c r="AL36" i="361"/>
  <c r="AK36" i="361"/>
  <c r="U8" i="361"/>
  <c r="AI43" i="361"/>
  <c r="AI147" i="361"/>
  <c r="AL7" i="361"/>
  <c r="AK7" i="361"/>
  <c r="AK38" i="361"/>
  <c r="AL38" i="361"/>
  <c r="AN38" i="361"/>
  <c r="AO38" i="361"/>
  <c r="X8" i="361"/>
  <c r="AE8" i="361"/>
  <c r="V8" i="361"/>
  <c r="AG8" i="361"/>
  <c r="W8" i="361"/>
  <c r="AK148" i="361"/>
  <c r="AL148" i="361"/>
  <c r="AL39" i="361"/>
  <c r="AK39" i="361"/>
  <c r="O8" i="361"/>
  <c r="N8" i="361"/>
  <c r="AH8" i="361"/>
  <c r="Q8" i="361"/>
  <c r="T8" i="361"/>
  <c r="AK40" i="361"/>
  <c r="AL40" i="361"/>
  <c r="AN40" i="361"/>
  <c r="AO40" i="361"/>
  <c r="AK48" i="361"/>
  <c r="AL48" i="361"/>
  <c r="AO48" i="361"/>
  <c r="AN48" i="361"/>
  <c r="AN4" i="361"/>
  <c r="AM4" i="361"/>
  <c r="AL4" i="346"/>
  <c r="AK4" i="346"/>
  <c r="AN4" i="346"/>
  <c r="AM4" i="346"/>
  <c r="AL5" i="361"/>
  <c r="AK5" i="361"/>
  <c r="AN5" i="361"/>
  <c r="AM5" i="361"/>
  <c r="AL5" i="346"/>
  <c r="AK5" i="346"/>
  <c r="AL4" i="361"/>
  <c r="AK4" i="361"/>
  <c r="AJ231" i="346"/>
  <c r="AK231" i="346"/>
  <c r="AI66" i="346"/>
  <c r="AK192" i="346"/>
  <c r="AJ192" i="346"/>
  <c r="AM204" i="346"/>
  <c r="AN204" i="346"/>
  <c r="AM194" i="346"/>
  <c r="AN194" i="346"/>
  <c r="AN196" i="346"/>
  <c r="AM196" i="346"/>
  <c r="AK47" i="361" l="1"/>
  <c r="AE234" i="346"/>
  <c r="AN203" i="346"/>
  <c r="C208" i="361"/>
  <c r="AK195" i="346"/>
  <c r="AL195" i="346" s="1"/>
  <c r="AK194" i="346"/>
  <c r="AL194" i="346" s="1"/>
  <c r="Y209" i="361"/>
  <c r="Y208" i="361" s="1"/>
  <c r="AN235" i="346"/>
  <c r="M208" i="361"/>
  <c r="AN204" i="361"/>
  <c r="AE116" i="374"/>
  <c r="Q116" i="374"/>
  <c r="C149" i="374"/>
  <c r="Z150" i="374"/>
  <c r="Z149" i="374" s="1"/>
  <c r="J208" i="361"/>
  <c r="AE150" i="374"/>
  <c r="AE149" i="374" s="1"/>
  <c r="AJ104" i="346"/>
  <c r="AI116" i="374"/>
  <c r="AK116" i="374" s="1"/>
  <c r="E234" i="346"/>
  <c r="D234" i="346"/>
  <c r="AK204" i="346"/>
  <c r="AL204" i="346" s="1"/>
  <c r="S208" i="361"/>
  <c r="Z234" i="346"/>
  <c r="AF150" i="374"/>
  <c r="AF149" i="374" s="1"/>
  <c r="AN193" i="346"/>
  <c r="AF209" i="361"/>
  <c r="AF208" i="361" s="1"/>
  <c r="AM203" i="346"/>
  <c r="AK104" i="346"/>
  <c r="AK15" i="374"/>
  <c r="D187" i="374"/>
  <c r="AK203" i="346"/>
  <c r="AL203" i="346" s="1"/>
  <c r="AM195" i="346"/>
  <c r="Q150" i="374"/>
  <c r="Q149" i="374" s="1"/>
  <c r="AJ235" i="346"/>
  <c r="D149" i="374"/>
  <c r="T209" i="361"/>
  <c r="T208" i="361" s="1"/>
  <c r="AD209" i="361"/>
  <c r="AD208" i="361" s="1"/>
  <c r="AA208" i="361"/>
  <c r="AD150" i="374"/>
  <c r="AD149" i="374" s="1"/>
  <c r="AE209" i="361"/>
  <c r="AE208" i="361" s="1"/>
  <c r="M234" i="346"/>
  <c r="AC209" i="361"/>
  <c r="AC208" i="361" s="1"/>
  <c r="AN206" i="361"/>
  <c r="M149" i="374"/>
  <c r="AK205" i="361"/>
  <c r="X234" i="346"/>
  <c r="Q234" i="346"/>
  <c r="AO205" i="361"/>
  <c r="AB209" i="361"/>
  <c r="AB208" i="361" s="1"/>
  <c r="W234" i="346"/>
  <c r="Z208" i="361"/>
  <c r="V150" i="374"/>
  <c r="V149" i="374" s="1"/>
  <c r="W209" i="361"/>
  <c r="W208" i="361" s="1"/>
  <c r="R209" i="361"/>
  <c r="R208" i="361" s="1"/>
  <c r="AN205" i="361"/>
  <c r="AC150" i="374"/>
  <c r="AC149" i="374" s="1"/>
  <c r="AA234" i="346"/>
  <c r="AB234" i="346"/>
  <c r="AG149" i="374"/>
  <c r="AF234" i="346"/>
  <c r="AI234" i="346"/>
  <c r="AM232" i="346"/>
  <c r="AN232" i="346"/>
  <c r="N234" i="346"/>
  <c r="AK232" i="346"/>
  <c r="AL232" i="346" s="1"/>
  <c r="AO145" i="374"/>
  <c r="L234" i="346"/>
  <c r="AH209" i="361"/>
  <c r="AH208" i="361" s="1"/>
  <c r="X150" i="374"/>
  <c r="X149" i="374" s="1"/>
  <c r="X116" i="374"/>
  <c r="AL117" i="374"/>
  <c r="AK240" i="361"/>
  <c r="AB246" i="361"/>
  <c r="AI201" i="346"/>
  <c r="Q246" i="361"/>
  <c r="T246" i="361"/>
  <c r="AB116" i="374"/>
  <c r="AL247" i="361"/>
  <c r="AI45" i="361"/>
  <c r="AL45" i="361" s="1"/>
  <c r="AM45" i="361" s="1"/>
  <c r="AK110" i="374"/>
  <c r="AI13" i="374"/>
  <c r="AL13" i="374" s="1"/>
  <c r="AM13" i="374" s="1"/>
  <c r="AI246" i="361"/>
  <c r="AL246" i="361" s="1"/>
  <c r="AM246" i="361" s="1"/>
  <c r="AF116" i="374"/>
  <c r="AF246" i="361"/>
  <c r="AK5" i="374"/>
  <c r="AJ193" i="346"/>
  <c r="AM193" i="346"/>
  <c r="AK193" i="346"/>
  <c r="AL193" i="346" s="1"/>
  <c r="AJ183" i="361"/>
  <c r="AJ177" i="361" s="1"/>
  <c r="AK80" i="374"/>
  <c r="AI200" i="346"/>
  <c r="AI145" i="361"/>
  <c r="AL145" i="361" s="1"/>
  <c r="AI44" i="361"/>
  <c r="AL44" i="361" s="1"/>
  <c r="AM44" i="361" s="1"/>
  <c r="AK37" i="361"/>
  <c r="AN37" i="361"/>
  <c r="AJ134" i="346"/>
  <c r="AI12" i="374"/>
  <c r="AK12" i="374" s="1"/>
  <c r="AI79" i="374"/>
  <c r="AK79" i="374" s="1"/>
  <c r="AO36" i="361"/>
  <c r="AN192" i="346"/>
  <c r="AN4" i="374"/>
  <c r="AJ196" i="346"/>
  <c r="O234" i="346"/>
  <c r="AC234" i="346"/>
  <c r="N208" i="361"/>
  <c r="AG208" i="361"/>
  <c r="AA149" i="374"/>
  <c r="E149" i="374"/>
  <c r="Q208" i="361"/>
  <c r="AO206" i="361"/>
  <c r="AI208" i="361"/>
  <c r="AO208" i="361" s="1"/>
  <c r="AH234" i="346"/>
  <c r="AI88" i="361"/>
  <c r="AI76" i="346"/>
  <c r="AI51" i="374"/>
  <c r="AJ203" i="346"/>
  <c r="AI80" i="361"/>
  <c r="AL118" i="361"/>
  <c r="AO47" i="361"/>
  <c r="AL116" i="361"/>
  <c r="AO15" i="374"/>
  <c r="AK117" i="361"/>
  <c r="E208" i="361"/>
  <c r="U208" i="361"/>
  <c r="R150" i="374"/>
  <c r="R149" i="374" s="1"/>
  <c r="H208" i="361"/>
  <c r="U234" i="346"/>
  <c r="K208" i="361"/>
  <c r="L149" i="374"/>
  <c r="AN7" i="374"/>
  <c r="O209" i="361"/>
  <c r="O208" i="361" s="1"/>
  <c r="P234" i="346"/>
  <c r="N150" i="374"/>
  <c r="N149" i="374" s="1"/>
  <c r="AK233" i="346"/>
  <c r="AL233" i="346" s="1"/>
  <c r="AB149" i="374"/>
  <c r="AM233" i="346"/>
  <c r="AD234" i="346"/>
  <c r="AJ233" i="346"/>
  <c r="F208" i="361"/>
  <c r="D208" i="361"/>
  <c r="W150" i="374"/>
  <c r="W149" i="374" s="1"/>
  <c r="O150" i="374"/>
  <c r="O149" i="374" s="1"/>
  <c r="P209" i="361"/>
  <c r="P208" i="361" s="1"/>
  <c r="H149" i="374"/>
  <c r="L208" i="361"/>
  <c r="R234" i="346"/>
  <c r="AN233" i="346"/>
  <c r="AK206" i="361"/>
  <c r="Y149" i="374"/>
  <c r="AH150" i="374"/>
  <c r="AH149" i="374" s="1"/>
  <c r="X208" i="361"/>
  <c r="S149" i="374"/>
  <c r="T234" i="346"/>
  <c r="AM231" i="346"/>
  <c r="AN39" i="361"/>
  <c r="AK147" i="374"/>
  <c r="AL147" i="374"/>
  <c r="J149" i="374"/>
  <c r="AO147" i="374"/>
  <c r="P150" i="374"/>
  <c r="P149" i="374" s="1"/>
  <c r="S234" i="346"/>
  <c r="AL241" i="361"/>
  <c r="T116" i="374"/>
  <c r="AL244" i="361"/>
  <c r="AK111" i="374"/>
  <c r="AL109" i="374"/>
  <c r="R246" i="361"/>
  <c r="AJ136" i="346"/>
  <c r="U149" i="374"/>
  <c r="T149" i="374"/>
  <c r="AO146" i="374"/>
  <c r="AI47" i="374"/>
  <c r="AK146" i="374"/>
  <c r="F149" i="374"/>
  <c r="AN146" i="374"/>
  <c r="K149" i="374"/>
  <c r="AM5" i="346"/>
  <c r="AI77" i="346"/>
  <c r="AI72" i="346"/>
  <c r="AI74" i="346"/>
  <c r="AI49" i="374"/>
  <c r="V208" i="361"/>
  <c r="AK46" i="361"/>
  <c r="AL148" i="374"/>
  <c r="AI50" i="374"/>
  <c r="D186" i="374"/>
  <c r="AL14" i="374"/>
  <c r="AM14" i="374" s="1"/>
  <c r="AK14" i="374"/>
  <c r="AL81" i="374"/>
  <c r="AK81" i="374"/>
  <c r="AI149" i="374"/>
  <c r="AL150" i="374"/>
  <c r="AM150" i="374" s="1"/>
  <c r="AK150" i="374"/>
  <c r="D183" i="374"/>
  <c r="AL11" i="374"/>
  <c r="AM11" i="374" s="1"/>
  <c r="AK11" i="374"/>
  <c r="AL116" i="374"/>
  <c r="AM116" i="374" s="1"/>
  <c r="AL6" i="361"/>
  <c r="AM4" i="374"/>
  <c r="AM7" i="374"/>
  <c r="AM8" i="374"/>
  <c r="AM6" i="374"/>
  <c r="AM5" i="374"/>
  <c r="AM16" i="374"/>
  <c r="AM15" i="374"/>
  <c r="AL43" i="361"/>
  <c r="AM43" i="361" s="1"/>
  <c r="AK43" i="361"/>
  <c r="AI87" i="361"/>
  <c r="AI75" i="346"/>
  <c r="AL147" i="361"/>
  <c r="AK147" i="361"/>
  <c r="AM48" i="361"/>
  <c r="AM47" i="361"/>
  <c r="AM46" i="361"/>
  <c r="AM40" i="361"/>
  <c r="AM37" i="361"/>
  <c r="AM39" i="361"/>
  <c r="AM38" i="361"/>
  <c r="AM36" i="361"/>
  <c r="AL235" i="346"/>
  <c r="AL236" i="346"/>
  <c r="AL192" i="346"/>
  <c r="AL196" i="346"/>
  <c r="AL231" i="346"/>
  <c r="AK145" i="361" l="1"/>
  <c r="AK234" i="346"/>
  <c r="AL234" i="346" s="1"/>
  <c r="D185" i="374"/>
  <c r="AK13" i="374"/>
  <c r="AJ234" i="346"/>
  <c r="AM234" i="346"/>
  <c r="AN234" i="346"/>
  <c r="AN208" i="361"/>
  <c r="AM240" i="361"/>
  <c r="AK246" i="361"/>
  <c r="AM244" i="361"/>
  <c r="AM239" i="361"/>
  <c r="AM242" i="361"/>
  <c r="AM241" i="361"/>
  <c r="AM243" i="361"/>
  <c r="AK45" i="361"/>
  <c r="AM245" i="361"/>
  <c r="AL79" i="374"/>
  <c r="D184" i="374"/>
  <c r="AL12" i="374"/>
  <c r="AM12" i="374" s="1"/>
  <c r="AK44" i="361"/>
  <c r="AI73" i="346"/>
  <c r="AI85" i="361"/>
  <c r="AM110" i="374"/>
  <c r="AI48" i="374"/>
  <c r="AI52" i="374"/>
  <c r="AI89" i="361"/>
  <c r="AM148" i="374"/>
  <c r="AM147" i="374"/>
  <c r="AO149" i="374"/>
  <c r="AN149" i="374"/>
  <c r="AK149" i="374"/>
  <c r="AL149" i="374"/>
  <c r="AM149" i="374" s="1"/>
  <c r="AM145" i="374"/>
  <c r="AM113" i="374"/>
  <c r="AM112" i="374"/>
  <c r="AM115" i="374"/>
  <c r="AM111" i="374"/>
  <c r="AM109" i="374"/>
  <c r="AM114" i="374"/>
  <c r="AM146" i="374"/>
  <c r="AH80" i="361" l="1"/>
  <c r="AH78" i="361"/>
  <c r="AH46" i="361" l="1"/>
  <c r="AH14" i="374"/>
  <c r="E186" i="374" s="1"/>
  <c r="AH79" i="374"/>
  <c r="AH12" i="374"/>
  <c r="E184" i="374" s="1"/>
  <c r="AH47" i="374"/>
  <c r="AH51" i="374"/>
  <c r="AH11" i="374"/>
  <c r="E183" i="374" s="1"/>
  <c r="AH81" i="374"/>
  <c r="AH49" i="374"/>
  <c r="AH48" i="374"/>
  <c r="AH50" i="374"/>
  <c r="AH13" i="374"/>
  <c r="E185" i="374" s="1"/>
  <c r="AH52" i="374"/>
  <c r="AH86" i="361"/>
  <c r="AH74" i="346"/>
  <c r="AH85" i="361"/>
  <c r="AH73" i="346"/>
  <c r="AH145" i="361"/>
  <c r="AH44" i="361"/>
  <c r="AH84" i="361"/>
  <c r="AH72" i="346"/>
  <c r="AH87" i="361"/>
  <c r="AH75" i="346"/>
  <c r="AH45" i="361"/>
  <c r="AH88" i="361"/>
  <c r="AH76" i="346"/>
  <c r="AH89" i="361"/>
  <c r="AH77" i="346"/>
  <c r="AH147" i="361"/>
  <c r="AH43" i="361"/>
  <c r="AH68" i="346"/>
  <c r="AH66" i="346"/>
  <c r="AH200" i="346"/>
  <c r="AH133" i="346"/>
  <c r="AH202" i="346"/>
  <c r="AH201" i="346"/>
  <c r="AH135" i="346"/>
  <c r="AH199" i="346"/>
  <c r="AJ200" i="346" l="1"/>
  <c r="AK200" i="346"/>
  <c r="AL200" i="346" s="1"/>
  <c r="AJ201" i="346"/>
  <c r="AK201" i="346"/>
  <c r="AL201" i="346" s="1"/>
  <c r="AK202" i="346"/>
  <c r="AL202" i="346" s="1"/>
  <c r="AJ202" i="346"/>
  <c r="AJ199" i="346"/>
  <c r="AK199" i="346"/>
  <c r="AL199" i="346" s="1"/>
  <c r="AJ135" i="346"/>
  <c r="AK135" i="346"/>
  <c r="AJ133" i="346"/>
  <c r="AK133" i="346"/>
  <c r="AD75" i="346" l="1"/>
  <c r="V87" i="361"/>
  <c r="U50" i="374"/>
  <c r="F87" i="361"/>
  <c r="E87" i="361"/>
  <c r="AB85" i="361"/>
  <c r="AE85" i="361"/>
  <c r="E85" i="361"/>
  <c r="AD77" i="346"/>
  <c r="AG48" i="374"/>
  <c r="I85" i="361"/>
  <c r="P47" i="374"/>
  <c r="AC51" i="374"/>
  <c r="W49" i="374"/>
  <c r="Q87" i="361"/>
  <c r="Q47" i="374"/>
  <c r="AD51" i="374"/>
  <c r="X49" i="374"/>
  <c r="R47" i="374"/>
  <c r="C51" i="374"/>
  <c r="AE51" i="374"/>
  <c r="Y49" i="374"/>
  <c r="S47" i="374"/>
  <c r="P85" i="361"/>
  <c r="D51" i="374"/>
  <c r="AF51" i="374"/>
  <c r="Z49" i="374"/>
  <c r="T47" i="374"/>
  <c r="Q85" i="361"/>
  <c r="N77" i="346"/>
  <c r="E51" i="374"/>
  <c r="AG51" i="374"/>
  <c r="AA49" i="374"/>
  <c r="U47" i="374"/>
  <c r="F51" i="374"/>
  <c r="AB49" i="374"/>
  <c r="V50" i="374"/>
  <c r="V47" i="374"/>
  <c r="G51" i="374"/>
  <c r="AC49" i="374"/>
  <c r="W47" i="374"/>
  <c r="T48" i="374"/>
  <c r="H51" i="374"/>
  <c r="AD49" i="374"/>
  <c r="X47" i="374"/>
  <c r="U48" i="374"/>
  <c r="I51" i="374"/>
  <c r="C49" i="374"/>
  <c r="AE49" i="374"/>
  <c r="Y87" i="361"/>
  <c r="Y47" i="374"/>
  <c r="V48" i="374"/>
  <c r="J51" i="374"/>
  <c r="D49" i="374"/>
  <c r="AF49" i="374"/>
  <c r="Z47" i="374"/>
  <c r="W48" i="374"/>
  <c r="K51" i="374"/>
  <c r="E49" i="374"/>
  <c r="AG49" i="374"/>
  <c r="AA47" i="374"/>
  <c r="L51" i="374"/>
  <c r="F49" i="374"/>
  <c r="AB47" i="374"/>
  <c r="M51" i="374"/>
  <c r="G49" i="374"/>
  <c r="AC75" i="346"/>
  <c r="AC47" i="374"/>
  <c r="N51" i="374"/>
  <c r="H49" i="374"/>
  <c r="AD50" i="374"/>
  <c r="C47" i="374"/>
  <c r="AE47" i="374"/>
  <c r="AB48" i="374"/>
  <c r="P51" i="374"/>
  <c r="J49" i="374"/>
  <c r="AF50" i="374"/>
  <c r="D47" i="374"/>
  <c r="AF47" i="374"/>
  <c r="AC85" i="361"/>
  <c r="Q51" i="374"/>
  <c r="K49" i="374"/>
  <c r="E47" i="374"/>
  <c r="AG47" i="374"/>
  <c r="AD73" i="346"/>
  <c r="R51" i="374"/>
  <c r="L49" i="374"/>
  <c r="F50" i="374"/>
  <c r="S51" i="374"/>
  <c r="M49" i="374"/>
  <c r="G47" i="374"/>
  <c r="D85" i="361"/>
  <c r="AF85" i="361"/>
  <c r="T51" i="374"/>
  <c r="N49" i="374"/>
  <c r="F47" i="374"/>
  <c r="H47" i="374"/>
  <c r="U51" i="374"/>
  <c r="O49" i="374"/>
  <c r="I50" i="374"/>
  <c r="I47" i="374"/>
  <c r="V51" i="374"/>
  <c r="P49" i="374"/>
  <c r="J47" i="374"/>
  <c r="G73" i="346"/>
  <c r="W51" i="374"/>
  <c r="Q49" i="374"/>
  <c r="K47" i="374"/>
  <c r="X51" i="374"/>
  <c r="R49" i="374"/>
  <c r="AD47" i="374"/>
  <c r="O51" i="374"/>
  <c r="I49" i="374"/>
  <c r="L47" i="374"/>
  <c r="I48" i="374"/>
  <c r="F77" i="346"/>
  <c r="Y51" i="374"/>
  <c r="S49" i="374"/>
  <c r="M87" i="361"/>
  <c r="M47" i="374"/>
  <c r="Z51" i="374"/>
  <c r="T49" i="374"/>
  <c r="N75" i="346"/>
  <c r="N47" i="374"/>
  <c r="AA51" i="374"/>
  <c r="U49" i="374"/>
  <c r="O47" i="374"/>
  <c r="L85" i="361"/>
  <c r="AB51" i="374"/>
  <c r="V49" i="374"/>
  <c r="I89" i="361"/>
  <c r="Q89" i="361"/>
  <c r="Y89" i="361"/>
  <c r="H87" i="361"/>
  <c r="X87" i="361"/>
  <c r="J89" i="361"/>
  <c r="R77" i="346"/>
  <c r="Z89" i="361"/>
  <c r="AG87" i="361"/>
  <c r="C89" i="361"/>
  <c r="AA89" i="361"/>
  <c r="J87" i="361"/>
  <c r="R87" i="361"/>
  <c r="Z75" i="346"/>
  <c r="C85" i="361"/>
  <c r="AA85" i="361"/>
  <c r="C87" i="361"/>
  <c r="K87" i="361"/>
  <c r="S87" i="361"/>
  <c r="AA87" i="361"/>
  <c r="E89" i="361"/>
  <c r="AC77" i="346"/>
  <c r="D87" i="361"/>
  <c r="L75" i="346"/>
  <c r="T87" i="361"/>
  <c r="AB75" i="346"/>
  <c r="L84" i="361"/>
  <c r="L72" i="346"/>
  <c r="Q88" i="361"/>
  <c r="Q76" i="346"/>
  <c r="E72" i="346"/>
  <c r="E84" i="361"/>
  <c r="M72" i="346"/>
  <c r="M84" i="361"/>
  <c r="U84" i="361"/>
  <c r="U72" i="346"/>
  <c r="AC72" i="346"/>
  <c r="AC84" i="361"/>
  <c r="V85" i="361"/>
  <c r="V73" i="346"/>
  <c r="J88" i="361"/>
  <c r="J76" i="346"/>
  <c r="R88" i="361"/>
  <c r="R76" i="346"/>
  <c r="Z88" i="361"/>
  <c r="Z76" i="346"/>
  <c r="D86" i="361"/>
  <c r="D74" i="346"/>
  <c r="L86" i="361"/>
  <c r="L74" i="346"/>
  <c r="T86" i="361"/>
  <c r="T74" i="346"/>
  <c r="AB86" i="361"/>
  <c r="AB74" i="346"/>
  <c r="F75" i="346"/>
  <c r="AD87" i="361"/>
  <c r="D84" i="361"/>
  <c r="D72" i="346"/>
  <c r="K86" i="361"/>
  <c r="K74" i="346"/>
  <c r="F72" i="346"/>
  <c r="F84" i="361"/>
  <c r="N72" i="346"/>
  <c r="N84" i="361"/>
  <c r="V72" i="346"/>
  <c r="V84" i="361"/>
  <c r="AD84" i="361"/>
  <c r="AD72" i="346"/>
  <c r="O73" i="346"/>
  <c r="W85" i="361"/>
  <c r="W73" i="346"/>
  <c r="C76" i="346"/>
  <c r="C88" i="361"/>
  <c r="K88" i="361"/>
  <c r="K76" i="346"/>
  <c r="S88" i="361"/>
  <c r="S76" i="346"/>
  <c r="AA88" i="361"/>
  <c r="AA76" i="346"/>
  <c r="E86" i="361"/>
  <c r="E74" i="346"/>
  <c r="M86" i="361"/>
  <c r="M74" i="346"/>
  <c r="U86" i="361"/>
  <c r="U74" i="346"/>
  <c r="AC74" i="346"/>
  <c r="AC86" i="361"/>
  <c r="U85" i="361"/>
  <c r="U73" i="346"/>
  <c r="I88" i="361"/>
  <c r="I76" i="346"/>
  <c r="C86" i="361"/>
  <c r="C74" i="346"/>
  <c r="U87" i="361"/>
  <c r="U75" i="346"/>
  <c r="G72" i="346"/>
  <c r="G84" i="361"/>
  <c r="O72" i="346"/>
  <c r="O84" i="361"/>
  <c r="W72" i="346"/>
  <c r="W84" i="361"/>
  <c r="AE72" i="346"/>
  <c r="AE84" i="361"/>
  <c r="X85" i="361"/>
  <c r="X73" i="346"/>
  <c r="D88" i="361"/>
  <c r="D76" i="346"/>
  <c r="L88" i="361"/>
  <c r="L76" i="346"/>
  <c r="T88" i="361"/>
  <c r="T76" i="346"/>
  <c r="AB88" i="361"/>
  <c r="AB76" i="346"/>
  <c r="F86" i="361"/>
  <c r="F74" i="346"/>
  <c r="N86" i="361"/>
  <c r="N74" i="346"/>
  <c r="V86" i="361"/>
  <c r="V74" i="346"/>
  <c r="AD86" i="361"/>
  <c r="AD74" i="346"/>
  <c r="AF87" i="361"/>
  <c r="AF75" i="346"/>
  <c r="T84" i="361"/>
  <c r="T72" i="346"/>
  <c r="Y88" i="361"/>
  <c r="Y76" i="346"/>
  <c r="AA86" i="361"/>
  <c r="AA74" i="346"/>
  <c r="H84" i="361"/>
  <c r="H72" i="346"/>
  <c r="P72" i="346"/>
  <c r="P84" i="361"/>
  <c r="X72" i="346"/>
  <c r="X84" i="361"/>
  <c r="AF72" i="346"/>
  <c r="AF84" i="361"/>
  <c r="I73" i="346"/>
  <c r="Y85" i="361"/>
  <c r="Y73" i="346"/>
  <c r="E76" i="346"/>
  <c r="E88" i="361"/>
  <c r="M76" i="346"/>
  <c r="M88" i="361"/>
  <c r="U88" i="361"/>
  <c r="U76" i="346"/>
  <c r="AC88" i="361"/>
  <c r="AC76" i="346"/>
  <c r="G74" i="346"/>
  <c r="G86" i="361"/>
  <c r="O74" i="346"/>
  <c r="O86" i="361"/>
  <c r="W86" i="361"/>
  <c r="W74" i="346"/>
  <c r="AE86" i="361"/>
  <c r="AE74" i="346"/>
  <c r="I87" i="361"/>
  <c r="I75" i="346"/>
  <c r="AG88" i="361"/>
  <c r="AG76" i="346"/>
  <c r="S86" i="361"/>
  <c r="S74" i="346"/>
  <c r="E75" i="346"/>
  <c r="I84" i="361"/>
  <c r="I72" i="346"/>
  <c r="Q84" i="361"/>
  <c r="Q72" i="346"/>
  <c r="Y84" i="361"/>
  <c r="Y72" i="346"/>
  <c r="AG84" i="361"/>
  <c r="AG72" i="346"/>
  <c r="F76" i="346"/>
  <c r="F88" i="361"/>
  <c r="N88" i="361"/>
  <c r="N76" i="346"/>
  <c r="V88" i="361"/>
  <c r="V76" i="346"/>
  <c r="AD88" i="361"/>
  <c r="AD76" i="346"/>
  <c r="H74" i="346"/>
  <c r="H86" i="361"/>
  <c r="P86" i="361"/>
  <c r="P74" i="346"/>
  <c r="X86" i="361"/>
  <c r="X74" i="346"/>
  <c r="AF86" i="361"/>
  <c r="AF74" i="346"/>
  <c r="M85" i="361"/>
  <c r="M73" i="346"/>
  <c r="J84" i="361"/>
  <c r="J72" i="346"/>
  <c r="R84" i="361"/>
  <c r="R72" i="346"/>
  <c r="Z84" i="361"/>
  <c r="Z72" i="346"/>
  <c r="G88" i="361"/>
  <c r="G76" i="346"/>
  <c r="O76" i="346"/>
  <c r="O88" i="361"/>
  <c r="W88" i="361"/>
  <c r="W76" i="346"/>
  <c r="AE88" i="361"/>
  <c r="AE76" i="346"/>
  <c r="I86" i="361"/>
  <c r="I74" i="346"/>
  <c r="Q86" i="361"/>
  <c r="Q74" i="346"/>
  <c r="Y86" i="361"/>
  <c r="Y74" i="346"/>
  <c r="AG86" i="361"/>
  <c r="AG74" i="346"/>
  <c r="AB84" i="361"/>
  <c r="AB72" i="346"/>
  <c r="C84" i="361"/>
  <c r="C72" i="346"/>
  <c r="K84" i="361"/>
  <c r="K72" i="346"/>
  <c r="S84" i="361"/>
  <c r="S72" i="346"/>
  <c r="AA84" i="361"/>
  <c r="AA72" i="346"/>
  <c r="T85" i="361"/>
  <c r="T73" i="346"/>
  <c r="H88" i="361"/>
  <c r="H76" i="346"/>
  <c r="P88" i="361"/>
  <c r="P76" i="346"/>
  <c r="X88" i="361"/>
  <c r="X76" i="346"/>
  <c r="AF88" i="361"/>
  <c r="AF76" i="346"/>
  <c r="J86" i="361"/>
  <c r="J74" i="346"/>
  <c r="R74" i="346"/>
  <c r="R86" i="361"/>
  <c r="Z86" i="361"/>
  <c r="Z74" i="346"/>
  <c r="H25" i="303"/>
  <c r="AE48" i="374" l="1"/>
  <c r="AB73" i="346"/>
  <c r="X48" i="374"/>
  <c r="O85" i="361"/>
  <c r="V77" i="346"/>
  <c r="P73" i="346"/>
  <c r="H73" i="346"/>
  <c r="H85" i="361"/>
  <c r="E50" i="374"/>
  <c r="V75" i="346"/>
  <c r="V89" i="361"/>
  <c r="D73" i="346"/>
  <c r="Y48" i="374"/>
  <c r="E77" i="346"/>
  <c r="AD89" i="361"/>
  <c r="F85" i="361"/>
  <c r="AG73" i="346"/>
  <c r="Q77" i="346"/>
  <c r="AG85" i="361"/>
  <c r="AE73" i="346"/>
  <c r="F73" i="346"/>
  <c r="AD52" i="374"/>
  <c r="H48" i="374"/>
  <c r="Q73" i="346"/>
  <c r="AA73" i="346"/>
  <c r="AC73" i="346"/>
  <c r="C75" i="346"/>
  <c r="Q75" i="346"/>
  <c r="AF73" i="346"/>
  <c r="N89" i="361"/>
  <c r="Z87" i="361"/>
  <c r="Z77" i="346"/>
  <c r="E48" i="374"/>
  <c r="E73" i="346"/>
  <c r="R89" i="361"/>
  <c r="O48" i="374"/>
  <c r="K75" i="346"/>
  <c r="V52" i="374"/>
  <c r="F48" i="374"/>
  <c r="L73" i="346"/>
  <c r="T75" i="346"/>
  <c r="J75" i="346"/>
  <c r="L87" i="361"/>
  <c r="X75" i="346"/>
  <c r="AG75" i="346"/>
  <c r="F89" i="361"/>
  <c r="Y75" i="346"/>
  <c r="S75" i="346"/>
  <c r="C73" i="346"/>
  <c r="AB87" i="361"/>
  <c r="G85" i="361"/>
  <c r="AC87" i="361"/>
  <c r="D75" i="346"/>
  <c r="R75" i="346"/>
  <c r="C77" i="346"/>
  <c r="AC89" i="361"/>
  <c r="D52" i="374"/>
  <c r="Y77" i="346"/>
  <c r="H52" i="374"/>
  <c r="S85" i="361"/>
  <c r="S48" i="374"/>
  <c r="P48" i="374"/>
  <c r="AA75" i="346"/>
  <c r="K85" i="361"/>
  <c r="K48" i="374"/>
  <c r="C48" i="374"/>
  <c r="Y50" i="374"/>
  <c r="L48" i="374"/>
  <c r="AE52" i="374"/>
  <c r="J77" i="346"/>
  <c r="I77" i="346"/>
  <c r="Z50" i="374"/>
  <c r="AE50" i="374"/>
  <c r="R50" i="374"/>
  <c r="L50" i="374"/>
  <c r="J50" i="374"/>
  <c r="H75" i="346"/>
  <c r="G50" i="374"/>
  <c r="S77" i="346"/>
  <c r="S52" i="374"/>
  <c r="O50" i="374"/>
  <c r="AA77" i="346"/>
  <c r="K89" i="361"/>
  <c r="K52" i="374"/>
  <c r="C52" i="374"/>
  <c r="W50" i="374"/>
  <c r="AA52" i="374"/>
  <c r="AG50" i="374"/>
  <c r="AD48" i="374"/>
  <c r="Z52" i="374"/>
  <c r="N50" i="374"/>
  <c r="Z48" i="374"/>
  <c r="R52" i="374"/>
  <c r="R48" i="374"/>
  <c r="J52" i="374"/>
  <c r="J48" i="374"/>
  <c r="AB50" i="374"/>
  <c r="X50" i="374"/>
  <c r="T50" i="374"/>
  <c r="P75" i="346"/>
  <c r="P50" i="374"/>
  <c r="N48" i="374"/>
  <c r="H50" i="374"/>
  <c r="W52" i="374"/>
  <c r="D50" i="374"/>
  <c r="AG52" i="374"/>
  <c r="N52" i="374"/>
  <c r="O52" i="374"/>
  <c r="AC52" i="374"/>
  <c r="Y52" i="374"/>
  <c r="M50" i="374"/>
  <c r="AC50" i="374"/>
  <c r="Q48" i="374"/>
  <c r="G52" i="374"/>
  <c r="U89" i="361"/>
  <c r="U52" i="374"/>
  <c r="Q52" i="374"/>
  <c r="G48" i="374"/>
  <c r="Q50" i="374"/>
  <c r="M89" i="361"/>
  <c r="M52" i="374"/>
  <c r="I52" i="374"/>
  <c r="M75" i="346"/>
  <c r="AD85" i="361"/>
  <c r="E52" i="374"/>
  <c r="AC48" i="374"/>
  <c r="AA50" i="374"/>
  <c r="S50" i="374"/>
  <c r="F52" i="374"/>
  <c r="AB52" i="374"/>
  <c r="AF52" i="374"/>
  <c r="N73" i="346"/>
  <c r="K50" i="374"/>
  <c r="AF48" i="374"/>
  <c r="M48" i="374"/>
  <c r="T52" i="374"/>
  <c r="AG77" i="346"/>
  <c r="X52" i="374"/>
  <c r="N85" i="361"/>
  <c r="C50" i="374"/>
  <c r="D48" i="374"/>
  <c r="L52" i="374"/>
  <c r="AG89" i="361"/>
  <c r="P52" i="374"/>
  <c r="N87" i="361"/>
  <c r="AA48" i="374"/>
  <c r="U77" i="346"/>
  <c r="S73" i="346"/>
  <c r="S89" i="361"/>
  <c r="M77" i="346"/>
  <c r="K73" i="346"/>
  <c r="K77" i="346"/>
  <c r="P87" i="361"/>
  <c r="T89" i="361"/>
  <c r="T77" i="346"/>
  <c r="H89" i="361"/>
  <c r="H77" i="346"/>
  <c r="G89" i="361"/>
  <c r="G77" i="346"/>
  <c r="P89" i="361"/>
  <c r="P77" i="346"/>
  <c r="O89" i="361"/>
  <c r="O77" i="346"/>
  <c r="L89" i="361"/>
  <c r="L77" i="346"/>
  <c r="AE87" i="361"/>
  <c r="AE75" i="346"/>
  <c r="D89" i="361"/>
  <c r="D77" i="346"/>
  <c r="W87" i="361"/>
  <c r="W75" i="346"/>
  <c r="Z73" i="346"/>
  <c r="Z85" i="361"/>
  <c r="O87" i="361"/>
  <c r="O75" i="346"/>
  <c r="R73" i="346"/>
  <c r="R85" i="361"/>
  <c r="G75" i="346"/>
  <c r="G87" i="361"/>
  <c r="J85" i="361"/>
  <c r="J73" i="346"/>
  <c r="AF89" i="361"/>
  <c r="AF77" i="346"/>
  <c r="AE77" i="346"/>
  <c r="AE89" i="361"/>
  <c r="AB89" i="361"/>
  <c r="AB77" i="346"/>
  <c r="X89" i="361"/>
  <c r="X77" i="346"/>
  <c r="W89" i="361"/>
  <c r="W77" i="346"/>
  <c r="AG80" i="361" l="1"/>
  <c r="AG78" i="361"/>
  <c r="AG66" i="346" l="1"/>
  <c r="AG68" i="346"/>
  <c r="AF80" i="361" l="1"/>
  <c r="AF78" i="361"/>
  <c r="AF66" i="346" l="1"/>
  <c r="AF68" i="346"/>
  <c r="AE80" i="361" l="1"/>
  <c r="AE66" i="346" l="1"/>
  <c r="AE78" i="361"/>
  <c r="AE68" i="346"/>
  <c r="AD78" i="361" l="1"/>
  <c r="AD80" i="361"/>
  <c r="AD68" i="346" l="1"/>
  <c r="AD66" i="346"/>
  <c r="R66" i="346" l="1"/>
  <c r="R78" i="361"/>
  <c r="D78" i="361" l="1"/>
  <c r="E78" i="361"/>
  <c r="F78" i="361"/>
  <c r="G78" i="361"/>
  <c r="H78" i="361"/>
  <c r="I78" i="361"/>
  <c r="J78" i="361"/>
  <c r="K78" i="361"/>
  <c r="L78" i="361"/>
  <c r="M78" i="361"/>
  <c r="N78" i="361"/>
  <c r="O78" i="361"/>
  <c r="P78" i="361"/>
  <c r="Q78" i="361"/>
  <c r="S78" i="361"/>
  <c r="T78" i="361"/>
  <c r="U78" i="361"/>
  <c r="V78" i="361"/>
  <c r="W78" i="361"/>
  <c r="X78" i="361"/>
  <c r="Y78" i="361"/>
  <c r="Z78" i="361"/>
  <c r="AA78" i="361"/>
  <c r="AB78" i="361"/>
  <c r="C80" i="361"/>
  <c r="D80" i="361"/>
  <c r="E80" i="361"/>
  <c r="F80" i="361"/>
  <c r="G80" i="361"/>
  <c r="H80" i="361"/>
  <c r="I80" i="361"/>
  <c r="J80" i="361"/>
  <c r="K80" i="361"/>
  <c r="L80" i="361"/>
  <c r="M80" i="361"/>
  <c r="N80" i="361"/>
  <c r="O80" i="361"/>
  <c r="P80" i="361"/>
  <c r="Q80" i="361"/>
  <c r="R80" i="361"/>
  <c r="S80" i="361"/>
  <c r="T80" i="361"/>
  <c r="U80" i="361"/>
  <c r="V80" i="361"/>
  <c r="W80" i="361"/>
  <c r="X80" i="361"/>
  <c r="Y80" i="361"/>
  <c r="Z80" i="361"/>
  <c r="AA80" i="361"/>
  <c r="AB80" i="361"/>
  <c r="AC80" i="361"/>
  <c r="AC66" i="346" l="1"/>
  <c r="AC78" i="361"/>
  <c r="C66" i="346"/>
  <c r="C78" i="361"/>
  <c r="AB68" i="346"/>
  <c r="Z66" i="346"/>
  <c r="J66" i="346"/>
  <c r="K68" i="346"/>
  <c r="Y66" i="346"/>
  <c r="Q66" i="346"/>
  <c r="I66" i="346"/>
  <c r="AA68" i="346"/>
  <c r="Z68" i="346"/>
  <c r="R68" i="346"/>
  <c r="J68" i="346"/>
  <c r="X66" i="346"/>
  <c r="P66" i="346"/>
  <c r="H66" i="346"/>
  <c r="O66" i="346"/>
  <c r="T68" i="346"/>
  <c r="Y68" i="346"/>
  <c r="P68" i="346"/>
  <c r="V66" i="346"/>
  <c r="N66" i="346"/>
  <c r="F66" i="346"/>
  <c r="I68" i="346"/>
  <c r="G66" i="346"/>
  <c r="W68" i="346"/>
  <c r="O68" i="346"/>
  <c r="G68" i="346"/>
  <c r="U66" i="346"/>
  <c r="M66" i="346"/>
  <c r="E66" i="346"/>
  <c r="D68" i="346"/>
  <c r="C68" i="346"/>
  <c r="W66" i="346"/>
  <c r="X68" i="346"/>
  <c r="N68" i="346"/>
  <c r="F68" i="346"/>
  <c r="AB66" i="346"/>
  <c r="T66" i="346"/>
  <c r="L66" i="346"/>
  <c r="D66" i="346"/>
  <c r="L68" i="346"/>
  <c r="S68" i="346"/>
  <c r="Q68" i="346"/>
  <c r="H68" i="346"/>
  <c r="V68" i="346"/>
  <c r="AC68" i="346"/>
  <c r="U68" i="346"/>
  <c r="M68" i="346"/>
  <c r="E68" i="346"/>
  <c r="AA66" i="346"/>
  <c r="S66" i="346"/>
  <c r="K66" i="346"/>
  <c r="U12" i="374" l="1"/>
  <c r="U79" i="374"/>
  <c r="D11" i="374"/>
  <c r="D81" i="374"/>
  <c r="AF79" i="374"/>
  <c r="AF12" i="374"/>
  <c r="G184" i="374" s="1"/>
  <c r="AC45" i="361"/>
  <c r="AC13" i="374"/>
  <c r="I45" i="361"/>
  <c r="I13" i="374"/>
  <c r="Z46" i="361"/>
  <c r="Z14" i="374"/>
  <c r="AA81" i="374"/>
  <c r="AA11" i="374"/>
  <c r="E79" i="374"/>
  <c r="E12" i="374"/>
  <c r="U46" i="361"/>
  <c r="U14" i="374"/>
  <c r="AC46" i="361"/>
  <c r="AC14" i="374"/>
  <c r="K79" i="374"/>
  <c r="K12" i="374"/>
  <c r="V46" i="361"/>
  <c r="V14" i="374"/>
  <c r="D45" i="361"/>
  <c r="D13" i="374"/>
  <c r="E11" i="374"/>
  <c r="E81" i="374"/>
  <c r="Y45" i="361"/>
  <c r="Y13" i="374"/>
  <c r="L45" i="361"/>
  <c r="L13" i="374"/>
  <c r="L46" i="361"/>
  <c r="L14" i="374"/>
  <c r="D79" i="374"/>
  <c r="D12" i="374"/>
  <c r="F11" i="374"/>
  <c r="F81" i="374"/>
  <c r="G11" i="374"/>
  <c r="G81" i="374"/>
  <c r="AG45" i="361"/>
  <c r="AG13" i="374"/>
  <c r="F185" i="374" s="1"/>
  <c r="J81" i="374"/>
  <c r="J11" i="374"/>
  <c r="M81" i="374"/>
  <c r="M11" i="374"/>
  <c r="T45" i="361"/>
  <c r="T13" i="374"/>
  <c r="R45" i="361"/>
  <c r="R13" i="374"/>
  <c r="G46" i="361"/>
  <c r="G14" i="374"/>
  <c r="AD45" i="361"/>
  <c r="AD13" i="374"/>
  <c r="AC12" i="374"/>
  <c r="AC79" i="374"/>
  <c r="AD12" i="374"/>
  <c r="AD79" i="374"/>
  <c r="N81" i="374"/>
  <c r="N11" i="374"/>
  <c r="O81" i="374"/>
  <c r="O11" i="374"/>
  <c r="R81" i="374"/>
  <c r="R11" i="374"/>
  <c r="C45" i="361"/>
  <c r="C13" i="374"/>
  <c r="C46" i="361"/>
  <c r="C14" i="374"/>
  <c r="AF45" i="361"/>
  <c r="AF13" i="374"/>
  <c r="G185" i="374" s="1"/>
  <c r="AG11" i="374"/>
  <c r="F183" i="374" s="1"/>
  <c r="AG81" i="374"/>
  <c r="V12" i="374"/>
  <c r="V79" i="374"/>
  <c r="AB81" i="374"/>
  <c r="AB11" i="374"/>
  <c r="U81" i="374"/>
  <c r="U11" i="374"/>
  <c r="K45" i="361"/>
  <c r="K13" i="374"/>
  <c r="Z45" i="361"/>
  <c r="Z13" i="374"/>
  <c r="M46" i="361"/>
  <c r="M14" i="374"/>
  <c r="X46" i="361"/>
  <c r="X14" i="374"/>
  <c r="W46" i="361"/>
  <c r="AO46" i="361" s="1"/>
  <c r="W14" i="374"/>
  <c r="AE81" i="374"/>
  <c r="AE11" i="374"/>
  <c r="AG79" i="374"/>
  <c r="AG12" i="374"/>
  <c r="F184" i="374" s="1"/>
  <c r="R46" i="361"/>
  <c r="R14" i="374"/>
  <c r="AB45" i="361"/>
  <c r="AB13" i="374"/>
  <c r="N45" i="361"/>
  <c r="N13" i="374"/>
  <c r="V81" i="374"/>
  <c r="V11" i="374"/>
  <c r="W81" i="374"/>
  <c r="W11" i="374"/>
  <c r="Z81" i="374"/>
  <c r="Z11" i="374"/>
  <c r="H79" i="374"/>
  <c r="H12" i="374"/>
  <c r="AC81" i="374"/>
  <c r="AC11" i="374"/>
  <c r="K46" i="361"/>
  <c r="K14" i="374"/>
  <c r="AA12" i="374"/>
  <c r="AA79" i="374"/>
  <c r="S45" i="361"/>
  <c r="S13" i="374"/>
  <c r="T46" i="361"/>
  <c r="T14" i="374"/>
  <c r="O12" i="374"/>
  <c r="O79" i="374"/>
  <c r="P12" i="374"/>
  <c r="P79" i="374"/>
  <c r="G79" i="374"/>
  <c r="G12" i="374"/>
  <c r="F79" i="374"/>
  <c r="F12" i="374"/>
  <c r="AG46" i="361"/>
  <c r="AG14" i="374"/>
  <c r="F186" i="374" s="1"/>
  <c r="AA45" i="361"/>
  <c r="AA13" i="374"/>
  <c r="E46" i="361"/>
  <c r="E14" i="374"/>
  <c r="S46" i="361"/>
  <c r="S14" i="374"/>
  <c r="P46" i="361"/>
  <c r="P14" i="374"/>
  <c r="I79" i="374"/>
  <c r="I12" i="374"/>
  <c r="AB12" i="374"/>
  <c r="AB79" i="374"/>
  <c r="P81" i="374"/>
  <c r="P11" i="374"/>
  <c r="X12" i="374"/>
  <c r="X79" i="374"/>
  <c r="J79" i="374"/>
  <c r="J12" i="374"/>
  <c r="AE79" i="374"/>
  <c r="AE12" i="374"/>
  <c r="T12" i="374"/>
  <c r="T79" i="374"/>
  <c r="H81" i="374"/>
  <c r="H11" i="374"/>
  <c r="X81" i="374"/>
  <c r="X11" i="374"/>
  <c r="N12" i="374"/>
  <c r="N79" i="374"/>
  <c r="F45" i="361"/>
  <c r="F13" i="374"/>
  <c r="W45" i="361"/>
  <c r="AO45" i="361" s="1"/>
  <c r="W13" i="374"/>
  <c r="AD46" i="361"/>
  <c r="AD14" i="374"/>
  <c r="R12" i="374"/>
  <c r="R79" i="374"/>
  <c r="AD81" i="374"/>
  <c r="AD11" i="374"/>
  <c r="AF46" i="361"/>
  <c r="AF14" i="374"/>
  <c r="G186" i="374" s="1"/>
  <c r="W12" i="374"/>
  <c r="W79" i="374"/>
  <c r="Y81" i="374"/>
  <c r="Y11" i="374"/>
  <c r="Q12" i="374"/>
  <c r="Q79" i="374"/>
  <c r="I81" i="374"/>
  <c r="I11" i="374"/>
  <c r="C79" i="374"/>
  <c r="C12" i="374"/>
  <c r="H45" i="361"/>
  <c r="H13" i="374"/>
  <c r="Y12" i="374"/>
  <c r="Y79" i="374"/>
  <c r="K81" i="374"/>
  <c r="K11" i="374"/>
  <c r="Q81" i="374"/>
  <c r="Q11" i="374"/>
  <c r="C81" i="374"/>
  <c r="C11" i="374"/>
  <c r="Z12" i="374"/>
  <c r="Z79" i="374"/>
  <c r="Q45" i="361"/>
  <c r="Q13" i="374"/>
  <c r="Q46" i="361"/>
  <c r="Q14" i="374"/>
  <c r="O46" i="361"/>
  <c r="O14" i="374"/>
  <c r="P45" i="361"/>
  <c r="P13" i="374"/>
  <c r="F46" i="361"/>
  <c r="F14" i="374"/>
  <c r="AE45" i="361"/>
  <c r="AE13" i="374"/>
  <c r="I46" i="361"/>
  <c r="I14" i="374"/>
  <c r="AF11" i="374"/>
  <c r="G183" i="374" s="1"/>
  <c r="AF81" i="374"/>
  <c r="S12" i="374"/>
  <c r="S79" i="374"/>
  <c r="V45" i="361"/>
  <c r="V13" i="374"/>
  <c r="X45" i="361"/>
  <c r="X13" i="374"/>
  <c r="Y46" i="361"/>
  <c r="Y14" i="374"/>
  <c r="D46" i="361"/>
  <c r="D14" i="374"/>
  <c r="AA46" i="361"/>
  <c r="AA14" i="374"/>
  <c r="S81" i="374"/>
  <c r="S11" i="374"/>
  <c r="M79" i="374"/>
  <c r="M12" i="374"/>
  <c r="T81" i="374"/>
  <c r="T11" i="374"/>
  <c r="O45" i="361"/>
  <c r="O13" i="374"/>
  <c r="E45" i="361"/>
  <c r="E13" i="374"/>
  <c r="J46" i="361"/>
  <c r="J14" i="374"/>
  <c r="N46" i="361"/>
  <c r="N14" i="374"/>
  <c r="H46" i="361"/>
  <c r="H14" i="374"/>
  <c r="L81" i="374"/>
  <c r="L11" i="374"/>
  <c r="L79" i="374"/>
  <c r="L12" i="374"/>
  <c r="M45" i="361"/>
  <c r="M13" i="374"/>
  <c r="J45" i="361"/>
  <c r="J13" i="374"/>
  <c r="AB46" i="361"/>
  <c r="AB14" i="374"/>
  <c r="G45" i="361"/>
  <c r="G13" i="374"/>
  <c r="U45" i="361"/>
  <c r="U13" i="374"/>
  <c r="AE46" i="361"/>
  <c r="AE14" i="374"/>
  <c r="AB43" i="361"/>
  <c r="AB147" i="361"/>
  <c r="K145" i="361"/>
  <c r="K44" i="361"/>
  <c r="AG43" i="361"/>
  <c r="AG147" i="361"/>
  <c r="T44" i="361"/>
  <c r="T145" i="361"/>
  <c r="U145" i="361"/>
  <c r="U44" i="361"/>
  <c r="Y43" i="361"/>
  <c r="Y147" i="361"/>
  <c r="F147" i="361"/>
  <c r="F43" i="361"/>
  <c r="W147" i="361"/>
  <c r="W43" i="361"/>
  <c r="J43" i="361"/>
  <c r="J147" i="361"/>
  <c r="AA43" i="361"/>
  <c r="AA147" i="361"/>
  <c r="H145" i="361"/>
  <c r="H44" i="361"/>
  <c r="L44" i="361"/>
  <c r="L145" i="361"/>
  <c r="I44" i="361"/>
  <c r="I145" i="361"/>
  <c r="R44" i="361"/>
  <c r="R145" i="361"/>
  <c r="AG145" i="361"/>
  <c r="AG44" i="361"/>
  <c r="AA145" i="361"/>
  <c r="AA44" i="361"/>
  <c r="O43" i="361"/>
  <c r="O147" i="361"/>
  <c r="U43" i="361"/>
  <c r="U147" i="361"/>
  <c r="M145" i="361"/>
  <c r="M44" i="361"/>
  <c r="AD147" i="361"/>
  <c r="AD43" i="361"/>
  <c r="AE44" i="361"/>
  <c r="AE145" i="361"/>
  <c r="O44" i="361"/>
  <c r="O145" i="361"/>
  <c r="S43" i="361"/>
  <c r="S147" i="361"/>
  <c r="AC43" i="361"/>
  <c r="AC147" i="361"/>
  <c r="C145" i="361"/>
  <c r="C44" i="361"/>
  <c r="S44" i="361"/>
  <c r="S145" i="361"/>
  <c r="AC44" i="361"/>
  <c r="AC145" i="361"/>
  <c r="N145" i="361"/>
  <c r="N44" i="361"/>
  <c r="K43" i="361"/>
  <c r="K147" i="361"/>
  <c r="N147" i="361"/>
  <c r="N43" i="361"/>
  <c r="Q147" i="361"/>
  <c r="Q43" i="361"/>
  <c r="R147" i="361"/>
  <c r="R43" i="361"/>
  <c r="Z145" i="361"/>
  <c r="Z44" i="361"/>
  <c r="G44" i="361"/>
  <c r="G145" i="361"/>
  <c r="P43" i="361"/>
  <c r="P147" i="361"/>
  <c r="D147" i="361"/>
  <c r="D43" i="361"/>
  <c r="F145" i="361"/>
  <c r="F44" i="361"/>
  <c r="AF145" i="361"/>
  <c r="AF44" i="361"/>
  <c r="Y145" i="361"/>
  <c r="Y44" i="361"/>
  <c r="D44" i="361"/>
  <c r="D145" i="361"/>
  <c r="V44" i="361"/>
  <c r="V145" i="361"/>
  <c r="E43" i="361"/>
  <c r="E147" i="361"/>
  <c r="P145" i="361"/>
  <c r="P44" i="361"/>
  <c r="L43" i="361"/>
  <c r="L147" i="361"/>
  <c r="AE43" i="361"/>
  <c r="AE147" i="361"/>
  <c r="AF43" i="361"/>
  <c r="AF147" i="361"/>
  <c r="T43" i="361"/>
  <c r="T147" i="361"/>
  <c r="C147" i="361"/>
  <c r="C43" i="361"/>
  <c r="AB44" i="361"/>
  <c r="AB145" i="361"/>
  <c r="W44" i="361"/>
  <c r="W145" i="361"/>
  <c r="H43" i="361"/>
  <c r="H147" i="361"/>
  <c r="V147" i="361"/>
  <c r="V43" i="361"/>
  <c r="G43" i="361"/>
  <c r="G147" i="361"/>
  <c r="Z43" i="361"/>
  <c r="Z147" i="361"/>
  <c r="Q145" i="361"/>
  <c r="Q44" i="361"/>
  <c r="M43" i="361"/>
  <c r="M147" i="361"/>
  <c r="I43" i="361"/>
  <c r="I147" i="361"/>
  <c r="X43" i="361"/>
  <c r="X147" i="361"/>
  <c r="X145" i="361"/>
  <c r="X44" i="361"/>
  <c r="J44" i="361"/>
  <c r="J145" i="361"/>
  <c r="E145" i="361"/>
  <c r="E44" i="361"/>
  <c r="AD44" i="361"/>
  <c r="AD145" i="361"/>
  <c r="O201" i="346"/>
  <c r="AE202" i="346"/>
  <c r="AG135" i="346"/>
  <c r="AG199" i="346"/>
  <c r="F201" i="346"/>
  <c r="V133" i="346"/>
  <c r="V200" i="346"/>
  <c r="E199" i="346"/>
  <c r="E135" i="346"/>
  <c r="D135" i="346"/>
  <c r="D199" i="346"/>
  <c r="P133" i="346"/>
  <c r="P200" i="346"/>
  <c r="F133" i="346"/>
  <c r="F200" i="346"/>
  <c r="Y201" i="346"/>
  <c r="AB201" i="346"/>
  <c r="N201" i="346"/>
  <c r="P201" i="346"/>
  <c r="I202" i="346"/>
  <c r="T202" i="346"/>
  <c r="AC202" i="346"/>
  <c r="H202" i="346"/>
  <c r="AF133" i="346"/>
  <c r="AF200" i="346"/>
  <c r="N202" i="346"/>
  <c r="AD202" i="346"/>
  <c r="W133" i="346"/>
  <c r="W200" i="346"/>
  <c r="H135" i="346"/>
  <c r="H199" i="346"/>
  <c r="V135" i="346"/>
  <c r="V199" i="346"/>
  <c r="G199" i="346"/>
  <c r="G135" i="346"/>
  <c r="Z135" i="346"/>
  <c r="Z199" i="346"/>
  <c r="L135" i="346"/>
  <c r="L199" i="346"/>
  <c r="K201" i="346"/>
  <c r="AC201" i="346"/>
  <c r="J201" i="346"/>
  <c r="I201" i="346"/>
  <c r="Z202" i="346"/>
  <c r="S202" i="346"/>
  <c r="X202" i="346"/>
  <c r="P202" i="346"/>
  <c r="AE199" i="346"/>
  <c r="AE135" i="346"/>
  <c r="AF135" i="346"/>
  <c r="AF199" i="346"/>
  <c r="AG133" i="346"/>
  <c r="AG200" i="346"/>
  <c r="Z133" i="346"/>
  <c r="Z200" i="346"/>
  <c r="U201" i="346"/>
  <c r="Q133" i="346"/>
  <c r="Q200" i="346"/>
  <c r="M199" i="346"/>
  <c r="M135" i="346"/>
  <c r="I135" i="346"/>
  <c r="I199" i="346"/>
  <c r="X135" i="346"/>
  <c r="X199" i="346"/>
  <c r="X133" i="346"/>
  <c r="X200" i="346"/>
  <c r="J133" i="346"/>
  <c r="J200" i="346"/>
  <c r="E133" i="346"/>
  <c r="E200" i="346"/>
  <c r="D201" i="346"/>
  <c r="X201" i="346"/>
  <c r="D202" i="346"/>
  <c r="V202" i="346"/>
  <c r="G202" i="346"/>
  <c r="AD133" i="346"/>
  <c r="AD200" i="346"/>
  <c r="AF202" i="346"/>
  <c r="T135" i="346"/>
  <c r="T199" i="346"/>
  <c r="O199" i="346"/>
  <c r="O135" i="346"/>
  <c r="C135" i="346"/>
  <c r="C199" i="346"/>
  <c r="D133" i="346"/>
  <c r="D200" i="346"/>
  <c r="S201" i="346"/>
  <c r="G201" i="346"/>
  <c r="E201" i="346"/>
  <c r="Q201" i="346"/>
  <c r="Q202" i="346"/>
  <c r="J202" i="346"/>
  <c r="O202" i="346"/>
  <c r="C202" i="346"/>
  <c r="U202" i="346"/>
  <c r="AF201" i="346"/>
  <c r="K135" i="346"/>
  <c r="K199" i="346"/>
  <c r="R135" i="346"/>
  <c r="R199" i="346"/>
  <c r="Y133" i="346"/>
  <c r="Y200" i="346"/>
  <c r="U199" i="346"/>
  <c r="U135" i="346"/>
  <c r="S135" i="346"/>
  <c r="S199" i="346"/>
  <c r="AB135" i="346"/>
  <c r="AB199" i="346"/>
  <c r="K133" i="346"/>
  <c r="K200" i="346"/>
  <c r="G133" i="346"/>
  <c r="G200" i="346"/>
  <c r="L201" i="346"/>
  <c r="AA202" i="346"/>
  <c r="F202" i="346"/>
  <c r="AE201" i="346"/>
  <c r="AG202" i="346"/>
  <c r="N133" i="346"/>
  <c r="N200" i="346"/>
  <c r="Q135" i="346"/>
  <c r="Q199" i="346"/>
  <c r="C201" i="346"/>
  <c r="W201" i="346"/>
  <c r="AA133" i="346"/>
  <c r="AA200" i="346"/>
  <c r="O200" i="346"/>
  <c r="O133" i="346"/>
  <c r="T133" i="346"/>
  <c r="T200" i="346"/>
  <c r="U133" i="346"/>
  <c r="U200" i="346"/>
  <c r="Y135" i="346"/>
  <c r="Y199" i="346"/>
  <c r="F135" i="346"/>
  <c r="F199" i="346"/>
  <c r="W199" i="346"/>
  <c r="W135" i="346"/>
  <c r="J135" i="346"/>
  <c r="J199" i="346"/>
  <c r="AA135" i="346"/>
  <c r="AA199" i="346"/>
  <c r="H133" i="346"/>
  <c r="H200" i="346"/>
  <c r="L133" i="346"/>
  <c r="L200" i="346"/>
  <c r="I133" i="346"/>
  <c r="I200" i="346"/>
  <c r="R200" i="346"/>
  <c r="R133" i="346"/>
  <c r="AA201" i="346"/>
  <c r="Z201" i="346"/>
  <c r="M201" i="346"/>
  <c r="M202" i="346"/>
  <c r="E202" i="346"/>
  <c r="AB202" i="346"/>
  <c r="W202" i="346"/>
  <c r="AG201" i="346"/>
  <c r="N135" i="346"/>
  <c r="N199" i="346"/>
  <c r="AB133" i="346"/>
  <c r="AB200" i="346"/>
  <c r="M200" i="346"/>
  <c r="M133" i="346"/>
  <c r="AC199" i="346"/>
  <c r="AC135" i="346"/>
  <c r="P135" i="346"/>
  <c r="P199" i="346"/>
  <c r="C133" i="346"/>
  <c r="C200" i="346"/>
  <c r="S133" i="346"/>
  <c r="S200" i="346"/>
  <c r="AC133" i="346"/>
  <c r="AC200" i="346"/>
  <c r="V201" i="346"/>
  <c r="T201" i="346"/>
  <c r="H201" i="346"/>
  <c r="R201" i="346"/>
  <c r="Y202" i="346"/>
  <c r="L202" i="346"/>
  <c r="R202" i="346"/>
  <c r="K202" i="346"/>
  <c r="AD135" i="346"/>
  <c r="AD199" i="346"/>
  <c r="AD201" i="346"/>
  <c r="AE133" i="346"/>
  <c r="AE200" i="346"/>
  <c r="AN46" i="361" l="1"/>
  <c r="AN45" i="361"/>
  <c r="AN13" i="374"/>
  <c r="AO13" i="374"/>
  <c r="AN12" i="374"/>
  <c r="AO12" i="374"/>
  <c r="AO14" i="374"/>
  <c r="AN14" i="374"/>
  <c r="AN11" i="374"/>
  <c r="AO11" i="374"/>
  <c r="AO43" i="361"/>
  <c r="AN43" i="361"/>
  <c r="AN44" i="361"/>
  <c r="AO44" i="361"/>
  <c r="AM202" i="346"/>
  <c r="AN202" i="346"/>
  <c r="AN199" i="346"/>
  <c r="AM199" i="346"/>
  <c r="AN200" i="346"/>
  <c r="AM200" i="346"/>
  <c r="AM201" i="346"/>
  <c r="AN201" i="346"/>
  <c r="AL211" i="361" l="1"/>
  <c r="AL212" i="361" s="1"/>
  <c r="AK211" i="361"/>
  <c r="AK209" i="361"/>
  <c r="AJ208" i="361"/>
  <c r="AK208" i="361" s="1"/>
  <c r="AL209" i="361"/>
  <c r="AM206" i="361" s="1"/>
  <c r="AM204" i="361" l="1"/>
  <c r="AM209" i="361"/>
  <c r="AM205" i="361"/>
  <c r="AL208" i="361"/>
  <c r="AM208" i="361" s="1"/>
  <c r="AM207" i="3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Nakolan, Kevin</author>
  </authors>
  <commentList>
    <comment ref="B10" authorId="0" shapeId="0" xr:uid="{4937AC72-9E57-4F68-AF4C-35035ED93B92}">
      <text>
        <r>
          <rPr>
            <sz val="9"/>
            <color indexed="81"/>
            <rFont val="Tahoma"/>
            <family val="2"/>
          </rPr>
          <t>You can edit the start date of the query. This must Match the format above.</t>
        </r>
      </text>
    </comment>
    <comment ref="B11" authorId="0" shapeId="0" xr:uid="{D6C86551-640F-45E9-B74A-4C03C9B1C955}">
      <text>
        <r>
          <rPr>
            <sz val="9"/>
            <color indexed="81"/>
            <rFont val="Tahoma"/>
            <family val="2"/>
          </rPr>
          <t>You can edit the end date of the query. This must Match the format above.</t>
        </r>
      </text>
    </comment>
    <comment ref="B22" authorId="0" shapeId="0" xr:uid="{075C5100-1B77-489E-9DF2-32BB8F7774E2}">
      <text>
        <r>
          <rPr>
            <sz val="9"/>
            <color indexed="81"/>
            <rFont val="Tahoma"/>
            <family val="2"/>
          </rPr>
          <t>You can edit the number of rows the query returns._x000D_
Above 30,000, you may run into errors resulting in no data being returned.</t>
        </r>
      </text>
    </comment>
    <comment ref="B23" authorId="0" shapeId="0" xr:uid="{025E8FD6-1126-413A-9D7F-DC2DB053D86D}">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C61B700D-71F1-45B8-BC71-6DC0622DD120}">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BC1CED78-293E-45AE-9C17-97B91267BBAB}">
      <text>
        <r>
          <rPr>
            <sz val="9"/>
            <color indexed="81"/>
            <rFont val="Tahoma"/>
            <family val="2"/>
          </rPr>
          <t>You can edit the start date of the query. This must Match the format above.</t>
        </r>
      </text>
    </comment>
    <comment ref="B11" authorId="0" shapeId="0" xr:uid="{D55D1385-2B37-4792-AA12-6C5C1EFDFCD1}">
      <text>
        <r>
          <rPr>
            <sz val="9"/>
            <color indexed="81"/>
            <rFont val="Tahoma"/>
            <family val="2"/>
          </rPr>
          <t>You can edit the end date of the query. This must Match the format above.</t>
        </r>
      </text>
    </comment>
    <comment ref="B22" authorId="0" shapeId="0" xr:uid="{52F358B2-025F-4AD4-BE7E-959FE85E950E}">
      <text>
        <r>
          <rPr>
            <sz val="9"/>
            <color indexed="81"/>
            <rFont val="Tahoma"/>
            <family val="2"/>
          </rPr>
          <t>You can edit the number of rows the query returns._x000D_
Above 30,000, you may run into errors resulting in no data being returned.</t>
        </r>
      </text>
    </comment>
    <comment ref="B23" authorId="0" shapeId="0" xr:uid="{511F8D3A-4507-490E-AA8F-8A0F467E9676}">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5D38700-BB03-4946-9DAD-7CA10BF6BD91}">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Nakolan, Kevin </author>
  </authors>
  <commentList>
    <comment ref="B10" authorId="0" shapeId="0" xr:uid="{73D7CA1E-F641-48D5-989F-B0282F35879B}">
      <text>
        <r>
          <rPr>
            <sz val="9"/>
            <color indexed="81"/>
            <rFont val="Tahoma"/>
            <family val="2"/>
          </rPr>
          <t>You can edit the start date of the query. This must Match the format above.</t>
        </r>
      </text>
    </comment>
    <comment ref="B11" authorId="0" shapeId="0" xr:uid="{ABF21CE0-0CFA-4A27-B1E3-BD7F9A3579E3}">
      <text>
        <r>
          <rPr>
            <sz val="9"/>
            <color indexed="81"/>
            <rFont val="Tahoma"/>
            <family val="2"/>
          </rPr>
          <t>You can edit the end date of the query. This must Match the format above.</t>
        </r>
      </text>
    </comment>
    <comment ref="B22" authorId="0" shapeId="0" xr:uid="{D4BD4EA1-13DE-4420-9B52-7AB2FAEA3CE7}">
      <text>
        <r>
          <rPr>
            <sz val="9"/>
            <color indexed="81"/>
            <rFont val="Tahoma"/>
            <family val="2"/>
          </rPr>
          <t>You can edit the number of rows the query returns._x000D_
Above 30,000, you may run into errors resulting in no data being returned.</t>
        </r>
      </text>
    </comment>
    <comment ref="B23" authorId="0" shapeId="0" xr:uid="{1A443E1F-7B85-4921-BD77-F183234DA1B5}">
      <text>
        <r>
          <rPr>
            <sz val="9"/>
            <color indexed="81"/>
            <rFont val="Tahoma"/>
            <family val="2"/>
          </rPr>
          <t>This controls which chunk of rows from the total rows available._x000D_
Chunk#: 0 returns the first amount of rows specified by 'Rows to Return'._x000D_
Chunk#: 1 will return the subsequent set of rows.</t>
        </r>
      </text>
    </comment>
    <comment ref="B24" authorId="0" shapeId="0" xr:uid="{90962EE6-BB82-4726-98C7-F22F53DFF367}">
      <text>
        <r>
          <rPr>
            <sz val="9"/>
            <color indexed="81"/>
            <rFont val="Tahoma"/>
            <family val="2"/>
          </rPr>
          <t>This controls the first row where the data gets pasted._x000D_
New data will overwrite old data, but old data will not be automaticly deleted._x000D_
Use in conjunction with 'Data Chunk#' to return large amounts of data.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4" refreshedVersion="0" background="1">
    <webPr url="https://research.stlouisfed.org/fred2/data/Coal, Including Coal Coke Net Imports, CO2 Emissions, Monthly.txt" htmlTables="1" htmlFormat="all"/>
  </connection>
  <connection id="2" xr16:uid="{00000000-0015-0000-FFFF-FFFF01000000}" name="Connection1" type="4" refreshedVersion="0" background="1">
    <webPr url="https://research.stlouisfed.org/fred2/data/Million Metric Tons of Carbon Dioxide.txt" htmlTables="1" htmlFormat="all"/>
  </connection>
  <connection id="3" xr16:uid="{442DD3D7-C4B6-44EE-A288-AC2FB6A99733}" name="Connection10" type="4" refreshedVersion="0" background="1">
    <webPr url="https://research.stlouisfed.org/fred2/data/ESACEUS.txt" htmlTables="1" htmlFormat="all"/>
  </connection>
  <connection id="4" xr16:uid="{AA88E4BD-3208-4449-A86C-5D747064D42D}" name="Connection100" type="4" refreshedVersion="0" background="1">
    <webPr url="https://research.stlouisfed.org/fred2/data/LUACEUS.txt" htmlTables="1" htmlFormat="all"/>
  </connection>
  <connection id="5" xr16:uid="{ED6288F4-D812-43FD-8C4D-32BF7E2F84D6}" name="Connection101" type="4" refreshedVersion="0" background="1">
    <webPr url="https://research.stlouisfed.org/fred2/data/MMACEUS.txt" htmlTables="1" htmlFormat="all"/>
  </connection>
  <connection id="6" xr16:uid="{4EB5200E-040F-4E7F-9D82-17288D9D1419}" name="Connection102" type="4" refreshedVersion="0" background="1">
    <webPr url="https://research.stlouisfed.org/fred2/data/RFACEUS.txt" htmlTables="1" htmlFormat="all"/>
  </connection>
  <connection id="7" xr16:uid="{2D49C487-C367-4541-8DD6-6225D0CE3E74}" name="Connection103" type="4" refreshedVersion="0" background="1">
    <webPr url="https://research.stlouisfed.org/fred2/data/PMACEUS.txt" htmlTables="1" htmlFormat="all"/>
  </connection>
  <connection id="8" xr16:uid="{C0266B0D-9A23-4EFE-B3D2-EE96CD7C3411}" name="Connection104" type="4" refreshedVersion="0" background="1">
    <webPr url="https://research.stlouisfed.org/fred2/data/CLEIEUS.txt" htmlTables="1" htmlFormat="all"/>
  </connection>
  <connection id="9" xr16:uid="{3A34B8F3-69E2-4FE1-AA10-0C8E3B821784}" name="Connection105" type="4" refreshedVersion="0" background="1">
    <webPr url="https://research.stlouisfed.org/fred2/data/NNEIEUS.txt" htmlTables="1" htmlFormat="all"/>
  </connection>
  <connection id="10" xr16:uid="{C52693BC-7626-417D-911B-9B5A97684651}" name="Connection106" type="4" refreshedVersion="0" background="1">
    <webPr url="https://research.stlouisfed.org/fred2/data/DKEIEUS.txt" htmlTables="1" htmlFormat="all"/>
  </connection>
  <connection id="11" xr16:uid="{9D1FC8E6-2C68-4A49-9FB3-2BB8ABFE25A7}" name="Connection107" type="4" refreshedVersion="0" background="1">
    <webPr url="https://research.stlouisfed.org/fred2/data/NWEIEUS.txt" htmlTables="1" htmlFormat="all"/>
  </connection>
  <connection id="12" xr16:uid="{661603BD-669F-458C-A816-19F948A6F3D2}" name="Connection108" type="4" refreshedVersion="0" background="1">
    <webPr url="https://research.stlouisfed.org/fred2/data/PCEIEUS.txt" htmlTables="1" htmlFormat="all"/>
  </connection>
  <connection id="13" xr16:uid="{306B15A2-9B59-4C3B-86F7-2A39F484086D}" name="Connection109" type="4" refreshedVersion="0" background="1">
    <webPr url="https://research.stlouisfed.org/fred2/data/RFEIEUS.txt" htmlTables="1" htmlFormat="all"/>
  </connection>
  <connection id="14" xr16:uid="{248AB5F1-6982-4A82-A050-11480FE91DD1}" name="Connection11" type="4" refreshedVersion="0" background="1">
    <webPr url="https://research.stlouisfed.org/fred2/data/ESRCBUS.txt" htmlTables="1" htmlFormat="all"/>
  </connection>
  <connection id="15" xr16:uid="{72F4F0A2-B6DB-4D46-905F-5561EDF04E09}" name="Connection110" type="4" refreshedVersion="0" background="1">
    <webPr url="https://research.stlouisfed.org/fred2/data/PAEIEUS.txt" htmlTables="1" htmlFormat="all"/>
  </connection>
  <connection id="16" xr16:uid="{CE4E1B03-588C-4358-8B3A-2AB542F2FEFD}" name="Connection111" type="4" refreshedVersion="0" background="1">
    <webPr url="https://research.stlouisfed.org/fred2/data/GEEIEUS.txt" htmlTables="1" htmlFormat="all"/>
  </connection>
  <connection id="17" xr16:uid="{D95A2E1F-9554-4D09-AACA-6E6B960B517A}" name="Connection112" type="4" refreshedVersion="0" background="1">
    <webPr url="https://research.stlouisfed.org/fred2/data/TXEIEUS.txt" htmlTables="1" htmlFormat="all"/>
  </connection>
  <connection id="18" xr16:uid="{63625568-7458-4466-AC57-CE6EC3EB7691}" name="Connection113" type="4" refreshedVersion="0" background="1">
    <webPr url="https://research.stlouisfed.org/fred2/data/SOT7PUS.txt" htmlTables="1" htmlFormat="all"/>
  </connection>
  <connection id="19" xr16:uid="{B15356DC-DA68-4C5D-AEBA-2F1082698DB4}" name="Connection114" type="4" refreshedVersion="0" background="1">
    <webPr url="https://research.stlouisfed.org/fred2/data/TXEIBUS.txt" htmlTables="1" htmlFormat="all"/>
  </connection>
  <connection id="20" xr16:uid="{163A625E-14AA-4A69-A877-790BA9FA6201}" name="Connection115" type="4" refreshedVersion="0" background="1">
    <webPr url="https://research.stlouisfed.org/fred2/data/WYETPUS.txt" htmlTables="1" htmlFormat="all"/>
  </connection>
  <connection id="21" xr16:uid="{8AEC8526-12C3-4E5D-B8C5-D3CC0C275793}" name="Connection116" type="4" refreshedVersion="0" background="1">
    <webPr url="https://research.stlouisfed.org/fred2/data/SOETPUS.txt" htmlTables="1" htmlFormat="all"/>
  </connection>
  <connection id="22" xr16:uid="{CAC04769-095C-437A-B5F3-78A68ACF2EE3}" name="Connection117" type="4" refreshedVersion="0" background="1">
    <webPr url="https://research.stlouisfed.org/fred2/data/NUETPUS.txt" htmlTables="1" htmlFormat="all"/>
  </connection>
  <connection id="23" xr16:uid="{BDB5884E-F275-4BCC-8C10-036E65E0BAC2}" name="Connection118" type="4" refreshedVersion="0" background="1">
    <webPr url="https://research.stlouisfed.org/fred2/data/HVETPUS.txt" htmlTables="1" htmlFormat="all"/>
  </connection>
  <connection id="24" xr16:uid="{A2FFAA6C-0E7F-4505-9BDA-FEB40D8C41D7}" name="Connection119" type="4" refreshedVersion="0" background="1">
    <webPr url="https://research.stlouisfed.org/fred2/data/GEETPUS.txt" htmlTables="1" htmlFormat="all"/>
  </connection>
  <connection id="25" xr16:uid="{5219FBA5-221A-465A-939F-4845EFCF37C3}" name="Connection12" type="4" refreshedVersion="0" background="1">
    <webPr url="https://research.stlouisfed.org/fred2/data/ESCCBUS.txt" htmlTables="1" htmlFormat="all"/>
  </connection>
  <connection id="26" xr16:uid="{B21AC822-E928-487E-8842-5BBEECDD221C}" name="Connection120" type="4" refreshedVersion="0" background="1">
    <webPr url="https://research.stlouisfed.org/fred2/data/WDETPUS.txt" htmlTables="1" htmlFormat="all"/>
  </connection>
  <connection id="27" xr16:uid="{E06518E2-E30C-49CB-97AC-FC346547C139}" name="Connection121" type="4" refreshedVersion="0" background="1">
    <webPr url="https://research.stlouisfed.org/fred2/data/WSETPUS.txt" htmlTables="1" htmlFormat="all"/>
  </connection>
  <connection id="28" xr16:uid="{D10366C5-FAEF-41A2-851F-A84198E2334D}" name="Connection122" type="4" refreshedVersion="0" background="1">
    <webPr url="https://research.stlouisfed.org/fred2/data/CLETPUS.txt" htmlTables="1" htmlFormat="all"/>
  </connection>
  <connection id="29" xr16:uid="{3F338C57-A0C1-4CA7-A0A2-6571699B752D}" name="Connection123" type="4" refreshedVersion="0" background="1">
    <webPr url="https://research.stlouisfed.org/fred2/data/NGETPUS.txt" htmlTables="1" htmlFormat="all"/>
  </connection>
  <connection id="30" xr16:uid="{2B513D0B-3850-450B-90A4-1428E74C77E7}" name="Connection124" type="4" refreshedVersion="0" background="1">
    <webPr url="https://research.stlouisfed.org/fred2/data/PAETPUS.txt" htmlTables="1" htmlFormat="all"/>
  </connection>
  <connection id="31" xr16:uid="{EA53BE33-F5E8-4DC5-BF2F-2C53B2E27D92}" name="Connection125" type="4" refreshedVersion="0" background="1">
    <webPr url="https://research.stlouisfed.org/fred2/data/ELETPUS.txt" htmlTables="1" htmlFormat="all"/>
  </connection>
  <connection id="32" xr16:uid="{5B4D2BC1-2277-41D2-AEAB-3D0BC43CDB9F}" name="Connection126" type="4" refreshedVersion="0" background="1">
    <webPr url="https://research.stlouisfed.org/fred2/data/CLEGPUS.txt" htmlTables="1" htmlFormat="all"/>
  </connection>
  <connection id="33" xr16:uid="{6B4DC346-7179-4C6A-9624-2F625F3ADECB}" name="Connection127" type="4" refreshedVersion="0" background="1">
    <webPr url="https://research.stlouisfed.org/fred2/data/NGEGPUS.txt" htmlTables="1" htmlFormat="all"/>
  </connection>
  <connection id="34" xr16:uid="{67B3CF79-7CDA-46F9-B426-3839308813A7}" name="Connection128" type="4" refreshedVersion="0" background="1">
    <webPr url="https://research.stlouisfed.org/fred2/data/HVEGPUS.txt" htmlTables="1" htmlFormat="all"/>
  </connection>
  <connection id="35" xr16:uid="{3F146FA7-B1A4-433A-ACA9-B331DFF24327}" name="Connection129" type="4" refreshedVersion="0" background="1">
    <webPr url="https://research.stlouisfed.org/fred2/data/HPEGPUS.txt" htmlTables="1" htmlFormat="all"/>
  </connection>
  <connection id="36" xr16:uid="{454F6ED8-1ADA-423F-99D8-14E568D7D1A5}" name="Connection13" type="4" refreshedVersion="0" background="1">
    <webPr url="https://research.stlouisfed.org/fred2/data/ESICBUS.txt" htmlTables="1" htmlFormat="all"/>
  </connection>
  <connection id="37" xr16:uid="{95649F97-AB10-48C0-BA5E-09076EA227E6}" name="Connection130" type="4" refreshedVersion="0" background="1">
    <webPr url="https://research.stlouisfed.org/fred2/data/GEEGPUS.txt" htmlTables="1" htmlFormat="all"/>
  </connection>
  <connection id="38" xr16:uid="{9A238596-5074-4A8F-AE7A-0039F544B5C4}" name="Connection131" type="4" refreshedVersion="0" background="1">
    <webPr url="https://research.stlouisfed.org/fred2/data/NUEGPUS.txt" htmlTables="1" htmlFormat="all"/>
  </connection>
  <connection id="39" xr16:uid="{C72774CD-EAEB-44C0-B46A-8282E2503067}" name="Connection132" type="4" refreshedVersion="0" background="1">
    <webPr url="https://research.stlouisfed.org/fred2/data/OJEGPUS.txt" htmlTables="1" htmlFormat="all"/>
  </connection>
  <connection id="40" xr16:uid="{9F18AABE-6282-4C84-966E-4F2C84016A1F}" name="Connection133" type="4" refreshedVersion="0" background="1">
    <webPr url="https://research.stlouisfed.org/fred2/data/PAEGPUS.txt" htmlTables="1" htmlFormat="all"/>
  </connection>
  <connection id="41" xr16:uid="{7D3909DD-4447-4348-B714-B55C80A6886C}" name="Connection134" type="4" refreshedVersion="0" background="1">
    <webPr url="https://research.stlouisfed.org/fred2/data/WSEGPUS.txt" htmlTables="1" htmlFormat="all"/>
  </connection>
  <connection id="42" xr16:uid="{85E74105-B09E-4CF6-90BD-C189D25AF2C3}" name="Connection135" type="4" refreshedVersion="0" background="1">
    <webPr url="https://research.stlouisfed.org/fred2/data/WYEGPUS.txt" htmlTables="1" htmlFormat="all"/>
  </connection>
  <connection id="43" xr16:uid="{EE208675-0657-4C2B-917B-DD3FC6401E45}" name="Connection136" type="4" refreshedVersion="0" background="1">
    <webPr url="https://research.stlouisfed.org/fred2/data/WDEGPUS.txt" htmlTables="1" htmlFormat="all"/>
  </connection>
  <connection id="44" xr16:uid="{E6F7EB25-2E3A-4116-B3CE-27E0BED01702}" name="Connection137" type="4" refreshedVersion="0" background="1">
    <webPr url="https://research.stlouisfed.org/fred2/data/SOEGPUS.txt" htmlTables="1" htmlFormat="all"/>
  </connection>
  <connection id="45" xr16:uid="{A5C6DFE7-46F1-420E-B46E-E6F12A077730}" name="Connection138" type="4" refreshedVersion="0" background="1">
    <webPr url="https://research.stlouisfed.org/fred2/data/ELEGPUS.txt" htmlTables="1" htmlFormat="all"/>
  </connection>
  <connection id="46" xr16:uid="{1F98EC40-6994-4A7C-843C-7C296A1B70BC}" name="Connection14" type="4" refreshedVersion="0" background="1">
    <webPr url="https://research.stlouisfed.org/fred2/data/ESACBUS.txt" htmlTables="1" htmlFormat="all"/>
  </connection>
  <connection id="47" xr16:uid="{DF46790C-2A92-41E5-A5DC-6EAE2D63199F}" name="Connection15" type="4" refreshedVersion="0" background="1">
    <webPr url="https://research.stlouisfed.org/fred2/data/LORCBUS.txt" htmlTables="1" htmlFormat="all"/>
  </connection>
  <connection id="48" xr16:uid="{3511C06C-D695-47B4-923D-F89EE96D3339}" name="Connection16" type="4" refreshedVersion="0" background="1">
    <webPr url="https://research.stlouisfed.org/fred2/data/LOCCBUS.txt" htmlTables="1" htmlFormat="all"/>
  </connection>
  <connection id="49" xr16:uid="{87C156BE-8ACA-4A40-B647-0F127E2F2B4C}" name="Connection17" type="4" refreshedVersion="0" background="1">
    <webPr url="https://research.stlouisfed.org/fred2/data/LOICBUS.txt" htmlTables="1" htmlFormat="all"/>
  </connection>
  <connection id="50" xr16:uid="{E032F161-65D5-4B80-96E4-EF37D90EC0FE}" name="Connection18" type="4" refreshedVersion="0" background="1">
    <webPr url="https://research.stlouisfed.org/fred2/data/LOACBUS.txt" htmlTables="1" htmlFormat="all"/>
  </connection>
  <connection id="51" xr16:uid="{9A63BC8A-CA93-4291-8608-EB1F2E76A207}" name="Connection19" type="4" refreshedVersion="0" background="1">
    <webPr url="https://research.stlouisfed.org/fred2/data/TERCEUS.txt" htmlTables="1" htmlFormat="all"/>
  </connection>
  <connection id="52" xr16:uid="{00000000-0015-0000-FFFF-FFFF02000000}" name="Connection2" type="4" refreshedVersion="0" background="1">
    <webPr url="https://research.stlouisfed.org/fred2/data/Coal, Including Coal Coke Net Imports, CO2 Emissions, Monthly.txt" htmlTables="1" htmlFormat="all"/>
  </connection>
  <connection id="53" xr16:uid="{9DC1C2F2-EEAB-493E-A175-F9A7FE7FAF03}" name="Connection20" type="4" refreshedVersion="0" background="1">
    <webPr url="https://research.stlouisfed.org/fred2/data/TECCEUS.txt" htmlTables="1" htmlFormat="all"/>
  </connection>
  <connection id="54" xr16:uid="{58C95B02-0B26-4D56-B568-C2B613EE8CA4}" name="Connection21" type="4" refreshedVersion="0" background="1">
    <webPr url="https://research.stlouisfed.org/fred2/data/TEICEUS.txt" htmlTables="1" htmlFormat="all"/>
  </connection>
  <connection id="55" xr16:uid="{3C5B8E54-D977-49EC-BDB5-8DEC4A86B421}" name="Connection22" type="4" refreshedVersion="0" background="1">
    <webPr url="https://research.stlouisfed.org/fred2/data/TEACEUS.txt" htmlTables="1" htmlFormat="all"/>
  </connection>
  <connection id="56" xr16:uid="{AB358C11-D814-4986-B31D-4AADCB7AB097}" name="Connection23" type="4" refreshedVersion="0" background="1">
    <webPr url="https://research.stlouisfed.org/fred2/data/TXRCBUS.txt" htmlTables="1" htmlFormat="all"/>
  </connection>
  <connection id="57" xr16:uid="{38D12B81-2A19-40F9-B8F0-D509B0D5049A}" name="Connection24" type="4" refreshedVersion="0" background="1">
    <webPr url="https://research.stlouisfed.org/fred2/data/TXCCBUS.txt" htmlTables="1" htmlFormat="all"/>
  </connection>
  <connection id="58" xr16:uid="{55CC1E7C-7B90-4299-A808-7D04A217D9F3}" name="Connection25" type="4" refreshedVersion="0" background="1">
    <webPr url="https://research.stlouisfed.org/fred2/data/TXICBUS.txt" htmlTables="1" htmlFormat="all"/>
  </connection>
  <connection id="59" xr16:uid="{45619345-5666-454C-B1D8-60C11E520FE1}" name="Connection26" type="4" refreshedVersion="0" background="1">
    <webPr url="https://research.stlouisfed.org/fred2/data/TXACBUS.txt" htmlTables="1" htmlFormat="all"/>
  </connection>
  <connection id="60" xr16:uid="{B3A2F1EE-43E3-47AF-BE04-38E6AE02EEC7}" name="Connection27" type="4" refreshedVersion="0" background="1">
    <webPr url="https://research.stlouisfed.org/fred2/data/CLC1PUS.txt" htmlTables="1" htmlFormat="all"/>
  </connection>
  <connection id="61" xr16:uid="{5894F352-5BC6-43A6-9449-E5D0F039B58B}" name="Connection28" type="4" refreshedVersion="0" background="1">
    <webPr url="https://research.stlouisfed.org/fred2/data/NGC1PUS.txt" htmlTables="1" htmlFormat="all"/>
  </connection>
  <connection id="62" xr16:uid="{C9477B01-5C07-44E4-8EA4-4C9E48CDDC76}" name="Connection29" type="4" refreshedVersion="0" background="1">
    <webPr url="https://research.stlouisfed.org/fred2/data/PAC1PUS.txt" htmlTables="1" htmlFormat="all"/>
  </connection>
  <connection id="63" xr16:uid="{00000000-0015-0000-FFFF-FFFF03000000}" name="Connection3" type="4" refreshedVersion="0" background="1">
    <webPr url="https://research.stlouisfed.org/fred2/data/Million Metric Tons of Carbon Dioxide.txt" htmlTables="1" htmlFormat="all"/>
  </connection>
  <connection id="64" xr16:uid="{43DD3814-CC8B-4E3C-A42D-B85463FED2E5}" name="Connection30" type="4" refreshedVersion="0" background="1">
    <webPr url="https://research.stlouisfed.org/fred2/data/CLI1PUS.txt" htmlTables="1" htmlFormat="all"/>
  </connection>
  <connection id="65" xr16:uid="{BD46C9A2-E875-49FB-BD78-031E70E64606}" name="Connection31" type="4" refreshedVersion="0" background="1">
    <webPr url="https://research.stlouisfed.org/fred2/data/NGI1PUS.txt" htmlTables="1" htmlFormat="all"/>
  </connection>
  <connection id="66" xr16:uid="{E25E878E-A610-41CC-AD99-F2FEC7B3D0EA}" name="Connection32" type="4" refreshedVersion="0" background="1">
    <webPr url="https://research.stlouisfed.org/fred2/data/PAI1PUS.txt" htmlTables="1" htmlFormat="all"/>
  </connection>
  <connection id="67" xr16:uid="{0490DA8F-88D9-4AD8-A7E6-CD8F937870BA}" name="Connection33" type="4" refreshedVersion="0" background="1">
    <webPr url="https://research.stlouisfed.org/fred2/data/CLHCKUS.txt" htmlTables="1" htmlFormat="all"/>
  </connection>
  <connection id="68" xr16:uid="{05822C97-218E-429F-89ED-9D0179C6E5AD}" name="Connection34" type="4" refreshedVersion="0" background="1">
    <webPr url="https://research.stlouisfed.org/fred2/data/NGTXKUS.txt" htmlTables="1" htmlFormat="all"/>
  </connection>
  <connection id="69" xr16:uid="{E606553A-83FE-4F9F-889B-3088DE362CDD}" name="Connection35" type="4" refreshedVersion="0" background="1">
    <webPr url="https://research.stlouisfed.org/fred2/data/PACCKUS.txt" htmlTables="1" htmlFormat="all"/>
  </connection>
  <connection id="70" xr16:uid="{ACB14F1A-CC1D-4C3D-97FD-784BD24A57C4}" name="Connection36" type="4" refreshedVersion="0" background="1">
    <webPr url="https://research.stlouisfed.org/fred2/data/CLOCKUS.txt" htmlTables="1" htmlFormat="all"/>
  </connection>
  <connection id="71" xr16:uid="{3E745D5F-5C45-4275-A4FF-6230B99D1858}" name="Connection37" type="4" refreshedVersion="0" background="1">
    <webPr url="https://research.stlouisfed.org/fred2/data/PAICKUS.txt" htmlTables="1" htmlFormat="all"/>
  </connection>
  <connection id="72" xr16:uid="{5F5A2BE0-820C-4ECA-A9DA-2490D33A051B}" name="Connection38" type="4" refreshedVersion="0" background="1">
    <webPr url="https://research.stlouisfed.org/fred2/data/DFCCBUS.txt" htmlTables="1" htmlFormat="all"/>
  </connection>
  <connection id="73" xr16:uid="{9794A963-A052-46D1-B905-970C98CB4961}" name="Connection39" type="4" refreshedVersion="0" background="1">
    <webPr url="https://research.stlouisfed.org/fred2/data/RFCCBUS.txt" htmlTables="1" htmlFormat="all"/>
  </connection>
  <connection id="74" xr16:uid="{00000000-0015-0000-FFFF-FFFF04000000}" name="Connection4" type="4" refreshedVersion="0" background="1">
    <webPr url="https://research.stlouisfed.org/fred2/data/Coal, Including Coal Coke Net Imports, CO2 Emissions, Monthly.txt" htmlTables="1" htmlFormat="all"/>
  </connection>
  <connection id="75" xr16:uid="{EFFBCD8C-EC32-4769-B986-AC994203B95F}" name="Connection40" type="4" refreshedVersion="0" background="1">
    <webPr url="https://research.stlouisfed.org/fred2/data/DFICBUS.txt" htmlTables="1" htmlFormat="all"/>
  </connection>
  <connection id="76" xr16:uid="{2DB1A1CD-DBBA-4D36-A365-B184CAAD61F2}" name="Connection41" type="4" refreshedVersion="0" background="1">
    <webPr url="https://research.stlouisfed.org/fred2/data/RFICBUS.txt" htmlTables="1" htmlFormat="all"/>
  </connection>
  <connection id="77" xr16:uid="{235D9E79-9302-4062-8787-442661E19AF2}" name="Connection42" type="4" refreshedVersion="0" background="1">
    <webPr url="https://research.stlouisfed.org/fred2/data/DFCCEUS.txt" htmlTables="1" htmlFormat="all"/>
  </connection>
  <connection id="78" xr16:uid="{90E9BDD6-8D2A-4481-AAEE-4A5FE19BFA89}" name="Connection43" type="4" refreshedVersion="0" background="1">
    <webPr url="https://research.stlouisfed.org/fred2/data/RFCCEUS.txt" htmlTables="1" htmlFormat="all"/>
  </connection>
  <connection id="79" xr16:uid="{90CC402E-EF38-4BB7-AD13-66D1E8369FD6}" name="Connection44" type="4" refreshedVersion="0" background="1">
    <webPr url="https://research.stlouisfed.org/fred2/data/DFICEUS.txt" htmlTables="1" htmlFormat="all"/>
  </connection>
  <connection id="80" xr16:uid="{A395B481-89BA-4E40-BB2B-FC6BC53B3C47}" name="Connection45" type="4" refreshedVersion="0" background="1">
    <webPr url="https://research.stlouisfed.org/fred2/data/RFICEUS.txt" htmlTables="1" htmlFormat="all"/>
  </connection>
  <connection id="81" xr16:uid="{E05E4375-5C74-4883-AF91-DB8E35200780}" name="Connection46" type="4" refreshedVersion="0" background="1">
    <webPr url="https://research.stlouisfed.org/fred2/data/TETCEUS.txt" htmlTables="1" htmlFormat="all"/>
  </connection>
  <connection id="82" xr16:uid="{C7FA926D-8255-4F3F-9A95-454056518A33}" name="Connection47" type="4" refreshedVersion="0" background="1">
    <webPr url="https://research.stlouisfed.org/fred2/data/TETCBUS.txt" htmlTables="1" htmlFormat="all"/>
  </connection>
  <connection id="83" xr16:uid="{B6A409FE-0D16-4707-A149-DECF6447FD1D}" name="Connection48" type="4" refreshedVersion="0" background="1">
    <webPr url="https://research.stlouisfed.org/fred2/data/GDPRXUS.txt" htmlTables="1" htmlFormat="all"/>
  </connection>
  <connection id="84" xr16:uid="{45ED5DBF-4DA8-421A-B49D-69350841A617}" name="Connection49" type="4" refreshedVersion="0" background="1">
    <webPr url="https://research.stlouisfed.org/fred2/data/TPOPPUS.txt" htmlTables="1" htmlFormat="all"/>
  </connection>
  <connection id="85" xr16:uid="{00000000-0015-0000-FFFF-FFFF05000000}" name="Connection5" type="4" refreshedVersion="0" background="1">
    <webPr url="https://research.stlouisfed.org/fred2/data/Million Metric Tons of Carbon Dioxide.txt" htmlTables="1" htmlFormat="all"/>
  </connection>
  <connection id="86" xr16:uid="{326BD52A-5CC0-4D52-869E-CC2C1659C084}" name="Connection50" type="4" refreshedVersion="0" background="1">
    <webPr url="https://research.stlouisfed.org/fred2/data/ZWHDPUS.txt" htmlTables="1" htmlFormat="all"/>
  </connection>
  <connection id="87" xr16:uid="{2D30DAB9-B66A-4DFF-B51E-3E5C8894C12B}" name="Connection51" type="4" refreshedVersion="0" background="1">
    <webPr url="https://research.stlouisfed.org/fred2/data/ZWCDPUS.txt" htmlTables="1" htmlFormat="all"/>
  </connection>
  <connection id="88" xr16:uid="{1034CE1D-9D62-48E8-A9CA-FF9E5919DCD2}" name="Connection52" type="4" refreshedVersion="0" background="1">
    <webPr url="https://research.stlouisfed.org/fred2/data/CKTCEUS.txt" htmlTables="1" htmlFormat="all"/>
  </connection>
  <connection id="89" xr16:uid="{D8046E5A-5048-4107-BE80-91BF0EECF3F3}" name="Connection53" type="4" refreshedVersion="0" background="1">
    <webPr url="https://research.stlouisfed.org/fred2/data/NNTCEUS.txt" htmlTables="1" htmlFormat="all"/>
  </connection>
  <connection id="90" xr16:uid="{39724286-0AA9-4ED8-ACDD-821C151ADDDC}" name="Connection54" type="4" refreshedVersion="0" background="1">
    <webPr url="https://research.stlouisfed.org/fred2/data/AVTCEUS.txt" htmlTables="1" htmlFormat="all"/>
  </connection>
  <connection id="91" xr16:uid="{A28737C3-DFE2-431C-ACD3-20FE4EB439B3}" name="Connection55" type="4" refreshedVersion="0" background="1">
    <webPr url="https://research.stlouisfed.org/fred2/data/DMTCEUS.txt" htmlTables="1" htmlFormat="all"/>
  </connection>
  <connection id="92" xr16:uid="{0314172B-AE08-4D02-91FF-4F741F9F5AA0}" name="Connection56" type="4" refreshedVersion="0" background="1">
    <webPr url="https://research.stlouisfed.org/fred2/data/JFTCEUS.txt" htmlTables="1" htmlFormat="all"/>
  </connection>
  <connection id="93" xr16:uid="{6B245146-6A06-49E4-8706-2D4A44F0166F}" name="Connection57" type="4" refreshedVersion="0" background="1">
    <webPr url="https://research.stlouisfed.org/fred2/data/KSTCEUS.txt" htmlTables="1" htmlFormat="all"/>
  </connection>
  <connection id="94" xr16:uid="{2AB7D840-5BEF-4D37-AD5B-6BDA099E3857}" name="Connection58" type="4" refreshedVersion="0" background="1">
    <webPr url="https://research.stlouisfed.org/fred2/data/HLTCEUS.txt" htmlTables="1" htmlFormat="all"/>
  </connection>
  <connection id="95" xr16:uid="{BB33BDA3-7834-4D87-AEA2-64E7535E11F5}" name="Connection59" type="4" refreshedVersion="0" background="1">
    <webPr url="https://research.stlouisfed.org/fred2/data/LUTCEUS.txt" htmlTables="1" htmlFormat="all"/>
  </connection>
  <connection id="96" xr16:uid="{00000000-0015-0000-FFFF-FFFF06000000}" name="Connection6" type="4" refreshedVersion="0" background="1">
    <webPr url="https://research.stlouisfed.org/fred2/data/Coal, Including Coal Coke Net Imports, CO2 Emissions, Monthly.txt" htmlTables="1" htmlFormat="all"/>
  </connection>
  <connection id="97" xr16:uid="{D468EF1A-0E10-4F48-9615-A4FFAD72FDA1}" name="Connection60" type="4" refreshedVersion="0" background="1">
    <webPr url="https://research.stlouisfed.org/fred2/data/MMTCEUS.txt" htmlTables="1" htmlFormat="all"/>
  </connection>
  <connection id="98" xr16:uid="{C0DA13DD-B0AE-4975-8F22-84050DC940EF}" name="Connection61" type="4" refreshedVersion="0" background="1">
    <webPr url="https://research.stlouisfed.org/fred2/data/PCTCEUS.txt" htmlTables="1" htmlFormat="all"/>
  </connection>
  <connection id="99" xr16:uid="{76E9E10E-4E68-4747-AD70-4851106B9FB9}" name="Connection62" type="4" refreshedVersion="0" background="1">
    <webPr url="https://research.stlouisfed.org/fred2/data/RFTCEUS.txt" htmlTables="1" htmlFormat="all"/>
  </connection>
  <connection id="100" xr16:uid="{C1C1FFFF-1528-4846-B4B0-05A92BF96FC5}" name="Connection63" type="4" refreshedVersion="0" background="1">
    <webPr url="https://research.stlouisfed.org/fred2/data/OPTCEUS.txt" htmlTables="1" htmlFormat="all"/>
  </connection>
  <connection id="101" xr16:uid="{2B72525A-14C1-4658-82B1-89EF036B388A}" name="Connection64" type="4" refreshedVersion="0" background="1">
    <webPr url="https://research.stlouisfed.org/fred2/data/PMTCEUS.txt" htmlTables="1" htmlFormat="all"/>
  </connection>
  <connection id="102" xr16:uid="{3748010F-15DB-49E8-B7FF-0DADFCEA273E}" name="Connection65" type="4" refreshedVersion="0" background="1">
    <webPr url="https://research.stlouisfed.org/fred2/data/CLTCBUS.txt" htmlTables="1" htmlFormat="all"/>
  </connection>
  <connection id="103" xr16:uid="{54624BCD-7B3B-4A22-B12D-B6C9CCEB1632}" name="Connection66" type="4" refreshedVersion="0" background="1">
    <webPr url="https://research.stlouisfed.org/fred2/data/NNTCBUS.txt" htmlTables="1" htmlFormat="all"/>
  </connection>
  <connection id="104" xr16:uid="{9E577568-EBD4-41E4-8AEE-DD06D89DFE7E}" name="Connection67" type="4" refreshedVersion="0" background="1">
    <webPr url="https://research.stlouisfed.org/fred2/data/PMTCBUS.txt" htmlTables="1" htmlFormat="all"/>
  </connection>
  <connection id="105" xr16:uid="{E3CE161C-AD31-47D5-8CD8-E3C55215F692}" name="Connection68" type="4" refreshedVersion="0" background="1">
    <webPr url="https://research.stlouisfed.org/fred2/data/CLRCEUS.txt" htmlTables="1" htmlFormat="all"/>
  </connection>
  <connection id="106" xr16:uid="{F52263F3-B0E1-400F-8AE3-DAF076331C71}" name="Connection69" type="4" refreshedVersion="0" background="1">
    <webPr url="https://research.stlouisfed.org/fred2/data/NNRCEUS.txt" htmlTables="1" htmlFormat="all"/>
  </connection>
  <connection id="107" xr16:uid="{03BC1135-281A-41F4-B53B-92403CC67E01}" name="Connection7" type="4" refreshedVersion="0" background="1">
    <webPr url="https://research.stlouisfed.org/fred2/data/ESRCEUS.txt" htmlTables="1" htmlFormat="all"/>
  </connection>
  <connection id="108" xr16:uid="{0D7433D3-90E1-4FAA-B8E5-303B61A7D99E}" name="Connection70" type="4" refreshedVersion="0" background="1">
    <webPr url="https://research.stlouisfed.org/fred2/data/DFRCEUS.txt" htmlTables="1" htmlFormat="all"/>
  </connection>
  <connection id="109" xr16:uid="{5AAD8825-EA3A-4EC3-A3AC-8CA7FFA9D862}" name="Connection71" type="4" refreshedVersion="0" background="1">
    <webPr url="https://research.stlouisfed.org/fred2/data/KSRCEUS.txt" htmlTables="1" htmlFormat="all"/>
  </connection>
  <connection id="110" xr16:uid="{D6BB852D-94A5-4CAA-BB7F-76A3BB47D1C3}" name="Connection72" type="4" refreshedVersion="0" background="1">
    <webPr url="https://research.stlouisfed.org/fred2/data/HLRCEUS.txt" htmlTables="1" htmlFormat="all"/>
  </connection>
  <connection id="111" xr16:uid="{A75942B3-592F-48BA-931F-7B54B3E6ADCC}" name="Connection73" type="4" refreshedVersion="0" background="1">
    <webPr url="https://research.stlouisfed.org/fred2/data/PARCEUS.txt" htmlTables="1" htmlFormat="all"/>
  </connection>
  <connection id="112" xr16:uid="{3889C621-911F-4CA3-A203-E6814B88499F}" name="Connection74" type="4" refreshedVersion="0" background="1">
    <webPr url="https://research.stlouisfed.org/fred2/data/TERCBUS.txt" htmlTables="1" htmlFormat="all"/>
  </connection>
  <connection id="113" xr16:uid="{7A164811-943F-463F-8A6B-39CA599ECDE3}" name="Connection75" type="4" refreshedVersion="0" background="1">
    <webPr url="https://research.stlouisfed.org/fred2/data/CLCCEUS.txt" htmlTables="1" htmlFormat="all"/>
  </connection>
  <connection id="114" xr16:uid="{29B84C38-EC9C-499E-8AE8-4EF965E46012}" name="Connection76" type="4" refreshedVersion="0" background="1">
    <webPr url="https://research.stlouisfed.org/fred2/data/NNCCEUS.txt" htmlTables="1" htmlFormat="all"/>
  </connection>
  <connection id="115" xr16:uid="{BB59F9CB-B4BE-4A31-9A9C-707ED9F62F08}" name="Connection77" type="4" refreshedVersion="0" background="1">
    <webPr url="https://research.stlouisfed.org/fred2/data/KSCCEUS.txt" htmlTables="1" htmlFormat="all"/>
  </connection>
  <connection id="116" xr16:uid="{B006A5BE-9DB6-495E-A03C-3710F3B632AE}" name="Connection78" type="4" refreshedVersion="0" background="1">
    <webPr url="https://research.stlouisfed.org/fred2/data/HLCCEUS.txt" htmlTables="1" htmlFormat="all"/>
  </connection>
  <connection id="117" xr16:uid="{F9862AFB-DF5D-4B9C-8795-79A052B33E7C}" name="Connection79" type="4" refreshedVersion="0" background="1">
    <webPr url="https://research.stlouisfed.org/fred2/data/MMCCEUS.txt" htmlTables="1" htmlFormat="all"/>
  </connection>
  <connection id="118" xr16:uid="{17795A3A-441C-419F-944D-7C71B69816DE}" name="Connection8" type="4" refreshedVersion="0" background="1">
    <webPr url="https://research.stlouisfed.org/fred2/data/ESCCEUS.txt" htmlTables="1" htmlFormat="all"/>
  </connection>
  <connection id="119" xr16:uid="{DA5E21D1-4A62-4396-ABE0-60A0BF7332AA}" name="Connection80" type="4" refreshedVersion="0" background="1">
    <webPr url="https://research.stlouisfed.org/fred2/data/PCCCEUS.txt" htmlTables="1" htmlFormat="all"/>
  </connection>
  <connection id="120" xr16:uid="{0FFC46CD-A61D-4E1A-BDC4-2BFC988E80EC}" name="Connection81" type="4" refreshedVersion="0" background="1">
    <webPr url="https://research.stlouisfed.org/fred2/data/PMCCEUS.txt" htmlTables="1" htmlFormat="all"/>
  </connection>
  <connection id="121" xr16:uid="{8F481FB8-45E6-4EC2-A6E7-6BA7F61744BB}" name="Connection82" type="4" refreshedVersion="0" background="1">
    <webPr url="https://research.stlouisfed.org/fred2/data/CLICEUS.txt" htmlTables="1" htmlFormat="all"/>
  </connection>
  <connection id="122" xr16:uid="{0D822BC5-945A-4009-8312-0DC190BC2D3F}" name="Connection83" type="4" refreshedVersion="0" background="1">
    <webPr url="https://research.stlouisfed.org/fred2/data/CCNIEUS.txt" htmlTables="1" htmlFormat="all"/>
  </connection>
  <connection id="123" xr16:uid="{803E53ED-77A9-43CF-8B1C-D755A2638F29}" name="Connection84" type="4" refreshedVersion="0" background="1">
    <webPr url="https://research.stlouisfed.org/fred2/data/NNICEUS.txt" htmlTables="1" htmlFormat="all"/>
  </connection>
  <connection id="124" xr16:uid="{4B453A1E-524A-4BA2-8C9A-244CBFFF7892}" name="Connection85" type="4" refreshedVersion="0" background="1">
    <webPr url="https://research.stlouisfed.org/fred2/data/KSICEUS.txt" htmlTables="1" htmlFormat="all"/>
  </connection>
  <connection id="125" xr16:uid="{C1B88FD3-F881-42D4-A917-EA6B591D6F10}" name="Connection86" type="4" refreshedVersion="0" background="1">
    <webPr url="https://research.stlouisfed.org/fred2/data/HLICEUS.txt" htmlTables="1" htmlFormat="all"/>
  </connection>
  <connection id="126" xr16:uid="{9F17A5D8-7A87-4A8A-B757-50A7B7563E26}" name="Connection87" type="4" refreshedVersion="0" background="1">
    <webPr url="https://research.stlouisfed.org/fred2/data/LUICEUS.txt" htmlTables="1" htmlFormat="all"/>
  </connection>
  <connection id="127" xr16:uid="{3D22F4BB-A5BE-458B-A902-5319EE2FBBB1}" name="Connection88" type="4" refreshedVersion="0" background="1">
    <webPr url="https://research.stlouisfed.org/fred2/data/MMICEUS.txt" htmlTables="1" htmlFormat="all"/>
  </connection>
  <connection id="128" xr16:uid="{28A2DD3B-9705-4896-B2A4-5ECD8AF3D764}" name="Connection89" type="4" refreshedVersion="0" background="1">
    <webPr url="https://research.stlouisfed.org/fred2/data/PCICEUS.txt" htmlTables="1" htmlFormat="all"/>
  </connection>
  <connection id="129" xr16:uid="{B757B4FA-D4A5-4777-AB2A-EA6AAB3D6AE1}" name="Connection9" type="4" refreshedVersion="0" background="1">
    <webPr url="https://research.stlouisfed.org/fred2/data/ESICEUS.txt" htmlTables="1" htmlFormat="all"/>
  </connection>
  <connection id="130" xr16:uid="{20CED901-12E5-42CE-A962-FE86BBFC37D8}" name="Connection90" type="4" refreshedVersion="0" background="1">
    <webPr url="https://research.stlouisfed.org/fred2/data/OPICEUS.txt" htmlTables="1" htmlFormat="all"/>
  </connection>
  <connection id="131" xr16:uid="{0C615430-8623-423F-8912-EEFBE1433C2A}" name="Connection91" type="4" refreshedVersion="0" background="1">
    <webPr url="https://research.stlouisfed.org/fred2/data/PMICEUS.txt" htmlTables="1" htmlFormat="all"/>
  </connection>
  <connection id="132" xr16:uid="{8B6AD9CE-424F-41A7-9D46-5901005D6B2B}" name="Connection92" type="4" refreshedVersion="0" background="1">
    <webPr url="https://research.stlouisfed.org/fred2/data/CLKCPUS.txt" htmlTables="1" htmlFormat="all"/>
  </connection>
  <connection id="133" xr16:uid="{DC7D0B97-436A-4225-9FB5-0049F067F27C}" name="Connection93" type="4" refreshedVersion="0" background="1">
    <webPr url="https://research.stlouisfed.org/fred2/data/CLKCKUS.txt" htmlTables="1" htmlFormat="all"/>
  </connection>
  <connection id="134" xr16:uid="{128CC8D4-44D8-4E4F-B966-8112A0F34097}" name="Connection94" type="4" refreshedVersion="0" background="1">
    <webPr url="https://research.stlouisfed.org/fred2/data/CLACEUS.txt" htmlTables="1" htmlFormat="all"/>
  </connection>
  <connection id="135" xr16:uid="{E96D9A17-8986-409E-8EC7-D1ED93E5D635}" name="Connection95" type="4" refreshedVersion="0" background="1">
    <webPr url="https://research.stlouisfed.org/fred2/data/AVACEUS.txt" htmlTables="1" htmlFormat="all"/>
  </connection>
  <connection id="136" xr16:uid="{0F2EB81F-B3B2-4463-A257-E03574193E05}" name="Connection96" type="4" refreshedVersion="0" background="1">
    <webPr url="https://research.stlouisfed.org/fred2/data/NGACEUS.txt" htmlTables="1" htmlFormat="all"/>
  </connection>
  <connection id="137" xr16:uid="{205875B2-FDA9-4326-8777-65BCD23214A8}" name="Connection97" type="4" refreshedVersion="0" background="1">
    <webPr url="https://research.stlouisfed.org/fred2/data/DMACEUS.txt" htmlTables="1" htmlFormat="all"/>
  </connection>
  <connection id="138" xr16:uid="{69A9CF01-4D0F-4D45-9018-45EC2D4450BA}" name="Connection98" type="4" refreshedVersion="0" background="1">
    <webPr url="https://research.stlouisfed.org/fred2/data/JFACEUS.txt" htmlTables="1" htmlFormat="all"/>
  </connection>
  <connection id="139" xr16:uid="{C3B60139-03F4-4ACD-A746-EF588D35AB85}" name="Connection99" type="4" refreshedVersion="0" background="1">
    <webPr url="https://research.stlouisfed.org/fred2/data/HLACEUS.txt" htmlTables="1" htmlFormat="all"/>
  </connection>
</connections>
</file>

<file path=xl/sharedStrings.xml><?xml version="1.0" encoding="utf-8"?>
<sst xmlns="http://schemas.openxmlformats.org/spreadsheetml/2006/main" count="4134" uniqueCount="1174">
  <si>
    <t>A</t>
  </si>
  <si>
    <t>date</t>
  </si>
  <si>
    <t>value</t>
  </si>
  <si>
    <t>Million Metric Tons of Carbon Dioxide</t>
  </si>
  <si>
    <t>Coal Residential Sector CO2 Emissions</t>
  </si>
  <si>
    <t>Natural Gas, Excluding Supplemental Gaseous Fuels, Residential Sector CO2 Emissions</t>
  </si>
  <si>
    <t>Distillate Fuel Oil Residential Sector CO2 Emissions</t>
  </si>
  <si>
    <t>Kerosene Residential Sector CO2 Emissions</t>
  </si>
  <si>
    <t>LPG Residential Sector CO2 Emissions</t>
  </si>
  <si>
    <t>Petroleum Residential Sector CO2 Emissions</t>
  </si>
  <si>
    <t>Residential Share of Electric Power Sector CO2 Emissions</t>
  </si>
  <si>
    <t>Total Energy Residential Sector CO2 Emissions</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</si>
  <si>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</si>
  <si>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</si>
  <si>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</si>
  <si>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</si>
  <si>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</si>
  <si>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</si>
  <si>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</si>
  <si>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</si>
  <si>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</si>
  <si>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</si>
  <si>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</si>
  <si>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</si>
  <si>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</si>
  <si>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</si>
  <si>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</si>
  <si>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</si>
  <si>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</si>
  <si>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</si>
  <si>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</si>
  <si>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</si>
  <si>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</si>
  <si>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</si>
  <si>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</si>
  <si>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</si>
  <si>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</si>
  <si>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</si>
  <si>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</si>
  <si>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</si>
  <si>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</si>
  <si>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</si>
  <si>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</si>
  <si>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Coal Commercial Sector CO2 Emissions</t>
  </si>
  <si>
    <t>Natural Gas, Excluding Supplemental Gaseous Fuels, Commercial Sector CO2 Emissions</t>
  </si>
  <si>
    <t>Distillate Fuel Oil Commercial Sector CO2 Emissions</t>
  </si>
  <si>
    <t>Kerosene Commercial Sector CO2 Emissions</t>
  </si>
  <si>
    <t>LPG Commercial Sector CO2 Emissions</t>
  </si>
  <si>
    <t>Motor Gasoline, Excluding Ethanol, Commercial Sector CO2 Emissions</t>
  </si>
  <si>
    <t>Petroleum Coke Commercial Sector CO2 Emissions</t>
  </si>
  <si>
    <t>Residual Fuel Oil Commercial Sector CO2 Emissions</t>
  </si>
  <si>
    <t>Petroleum, Excluding Biofuels, Commercial Sector CO2 Emissions</t>
  </si>
  <si>
    <t>Commercial Share of Electric Power Sector CO2 Emissions</t>
  </si>
  <si>
    <t>Total Energy Commercial Sector CO2 Emissions</t>
  </si>
  <si>
    <t>Coal Industrial Sector CO2 Emissions</t>
  </si>
  <si>
    <t>Coal Coke Net Imports CO2 Emissions</t>
  </si>
  <si>
    <t>Natural Gas Industrial Sector CO2 Emissions</t>
  </si>
  <si>
    <t>Distillate Fuel Oil Industrial Sector CO2 Emissions</t>
  </si>
  <si>
    <t>Kerosene Industrial Sector CO2 Emissions</t>
  </si>
  <si>
    <t>LPG Industrial Sector CO2 Emissions</t>
  </si>
  <si>
    <t>Lubricants Industrial Sector CO2 Emissions</t>
  </si>
  <si>
    <t>Motor Gasoline, Excluding Ethanol, Industrial Sector CO2 Emissions</t>
  </si>
  <si>
    <t>Petroleum Coke Industrial Sector CO2 Emissions</t>
  </si>
  <si>
    <t>Residual Fuel Oil Industrial Sector CO2 Emissions</t>
  </si>
  <si>
    <t>Other Petroleum Products Industrial Sector CO2 Emissions</t>
  </si>
  <si>
    <t>Petroleum, Excluding Biofuels, Industrial Sector CO2 Emissions</t>
  </si>
  <si>
    <t>Industrial Share of Electric Power Sector CO2 Emissions</t>
  </si>
  <si>
    <t>Total Industrial Sector CO2 Emissions</t>
  </si>
  <si>
    <t>Industrial Share of Electric Power Sector CO2 Emissions, Annual</t>
  </si>
  <si>
    <t>1date</t>
  </si>
  <si>
    <t>Coal Transportation Sector CO2 Emissions</t>
  </si>
  <si>
    <t>Natural Gas Transportation Sector CO2 Emissions</t>
  </si>
  <si>
    <t>Aviation Gasoline Transportation Sector CO2 Emissions</t>
  </si>
  <si>
    <t>Distillate Fuel Oil, Excluding Biodiesel, Transportation Sector CO2 Emissions</t>
  </si>
  <si>
    <t>Jet Fuel Transportation Sector CO2 Emissions</t>
  </si>
  <si>
    <t>LPG Transportation Sector CO2 Emissions</t>
  </si>
  <si>
    <t>Lubricants Transportation Sector CO2 Emissions</t>
  </si>
  <si>
    <t>Motor Gasoline, Excluding Ethanol, Transportation Sector CO2 Emissions</t>
  </si>
  <si>
    <t>Residual Fuel Oil Transportation Sector CO2 Emissions</t>
  </si>
  <si>
    <t>Petroleum, Excluding Biofuels, Transportation Sector CO2 Emissions</t>
  </si>
  <si>
    <t>Transportation Share of Electric Power Sector CO2 Emissions</t>
  </si>
  <si>
    <t>Total Energy Transportation Sector CO2 Emissions</t>
  </si>
  <si>
    <t>Coal Electric Power Sector CO2 Emissions</t>
  </si>
  <si>
    <t>Natural Gas Electric Power Sector CO2 Emissions</t>
  </si>
  <si>
    <t>Distillate Fuel, Including Kerosene-Type Jet Fuel, Oil Electric Power Sector CO2 Emissions</t>
  </si>
  <si>
    <t>Petroleum Coke Electric Power Sector CO2 Emissions</t>
  </si>
  <si>
    <t>Residual Fuel Oil Electric Power Sector CO2 Emissions</t>
  </si>
  <si>
    <t>Petroleum Electric Power Sector CO2 Emissions</t>
  </si>
  <si>
    <t>Geothermal Energy Electric Power Sector CO2 Emissions</t>
  </si>
  <si>
    <t>Non-Biomass Waste Electric Power Sector CO2 Emissions</t>
  </si>
  <si>
    <t>Coal, Including Coal Coke Net Imports, CO2 Emissions</t>
  </si>
  <si>
    <t>Natural Gas, Excluding Supplemental Gaseous Fuels, CO2 Emissions</t>
  </si>
  <si>
    <t>Petroleum, Excluding Biofuels, CO2 Emissions</t>
  </si>
  <si>
    <t>Total Energy CO2 Emissions</t>
  </si>
  <si>
    <t>Residential</t>
  </si>
  <si>
    <t>Commercial</t>
  </si>
  <si>
    <t>Transportation</t>
  </si>
  <si>
    <t>Total</t>
  </si>
  <si>
    <t>Industrial</t>
  </si>
  <si>
    <t>Coal</t>
  </si>
  <si>
    <t>Petroleum</t>
  </si>
  <si>
    <t>Share</t>
  </si>
  <si>
    <t>TOTAL.GDPRXUS.A</t>
  </si>
  <si>
    <t>Trillion Btu</t>
  </si>
  <si>
    <t>U.S. Gross Domestic Product, Real, Annual</t>
  </si>
  <si>
    <t>U.S. Energy Information Administration (EIA) - Short Term Energy Outlook</t>
  </si>
  <si>
    <t>Data Field</t>
  </si>
  <si>
    <t>Figure #/Title</t>
  </si>
  <si>
    <t>Natural gas</t>
  </si>
  <si>
    <t>EIA, U.S. Energy Information Administration</t>
  </si>
  <si>
    <t>Dollars per Thousand Cubic Feet</t>
  </si>
  <si>
    <t>coal</t>
  </si>
  <si>
    <t>natural gas</t>
  </si>
  <si>
    <t>residential</t>
  </si>
  <si>
    <t>commercial</t>
  </si>
  <si>
    <t>industrial</t>
  </si>
  <si>
    <t>transportation</t>
  </si>
  <si>
    <t>motor gasoline</t>
  </si>
  <si>
    <t>diesel</t>
  </si>
  <si>
    <t>jet fuel</t>
  </si>
  <si>
    <t>all other fuels</t>
  </si>
  <si>
    <t>total</t>
  </si>
  <si>
    <t>petroleum</t>
  </si>
  <si>
    <t>coal-fired generation</t>
  </si>
  <si>
    <t>natural gas-fired generation</t>
  </si>
  <si>
    <t>petroleum-fired generation</t>
  </si>
  <si>
    <t>wind and solar</t>
  </si>
  <si>
    <t>nuclear</t>
  </si>
  <si>
    <t>other renewables</t>
  </si>
  <si>
    <t>TOTAL.ESICEUS.A</t>
  </si>
  <si>
    <t>Billion chained (2012) dollars</t>
  </si>
  <si>
    <t>commercial direct use</t>
  </si>
  <si>
    <t>commercial purchased electricity</t>
  </si>
  <si>
    <t>residential direct use</t>
  </si>
  <si>
    <t>residential purchased electricity</t>
  </si>
  <si>
    <t>%change</t>
  </si>
  <si>
    <t>MMmt CO2</t>
  </si>
  <si>
    <t>2007--19</t>
  </si>
  <si>
    <t>Number</t>
  </si>
  <si>
    <t>diff</t>
  </si>
  <si>
    <t>STEO.NGHHUUS.A</t>
  </si>
  <si>
    <t>dollars per million Btu</t>
  </si>
  <si>
    <t>Natural Gas Henry Hub Spot Price ($/mmBtu), Annual</t>
  </si>
  <si>
    <t>STEO.NGRCUUS.A</t>
  </si>
  <si>
    <t>dollars per thousand cubic feet</t>
  </si>
  <si>
    <t>Retail price of natural gas in the residential sector, U.S. average, Annual</t>
  </si>
  <si>
    <t>NG.N3045US3.A</t>
  </si>
  <si>
    <t>U.S. Natural Gas Electric Power Price, Annual</t>
  </si>
  <si>
    <t>TOTAL.TERCBUS.A</t>
  </si>
  <si>
    <t>Total Energy Consumed by the Residential Sector, Annual</t>
  </si>
  <si>
    <t>TOTAL.ESRCBUS.A</t>
  </si>
  <si>
    <t>Electricity Retail Sales to the Residential Sector, Annual</t>
  </si>
  <si>
    <t>STEO.IPMFG_PAC.A</t>
  </si>
  <si>
    <t>Index, 2017=100</t>
  </si>
  <si>
    <t>Industrial Output, Manufacturing, Pacific, Annual</t>
  </si>
  <si>
    <t>STEO.IPMFG_MTN.A</t>
  </si>
  <si>
    <t>Industrial Output, Manufacturing, Mountain, Annual</t>
  </si>
  <si>
    <t>STEO.IPMFG_NEC.A</t>
  </si>
  <si>
    <t>Industrial Output, Manufacturing, New England, Annual</t>
  </si>
  <si>
    <t>STEO.IPMFG_SAC.A</t>
  </si>
  <si>
    <t>Industrial Output, Manufacturing, S. Atlantic, Annual</t>
  </si>
  <si>
    <t>STEO.IPMFG_WNC.A</t>
  </si>
  <si>
    <t>Industrial Output, Manufacturing, W. N. Central, Annual</t>
  </si>
  <si>
    <t>STEO.IPMFG_ENC.A</t>
  </si>
  <si>
    <t>Industrial Output, Manufacturing, E. N. Central, Annual</t>
  </si>
  <si>
    <t>STEO.IPMFG_ESC.A</t>
  </si>
  <si>
    <t>Industrial Output, Manufacturing, E. S. Central, Annual</t>
  </si>
  <si>
    <t>STEO.IPMFG_WSC.A</t>
  </si>
  <si>
    <t>Industrial Output, Manufacturing, W. S. Central, Annual</t>
  </si>
  <si>
    <t>STEO.IPMFG_MAC.A</t>
  </si>
  <si>
    <t>Industrial Output, Manufacturing, Middle Atlantic, Annual</t>
  </si>
  <si>
    <t>STEO.ZO3253IUS.A</t>
  </si>
  <si>
    <t>Index, 2017=100 (seasonally adjusted)</t>
  </si>
  <si>
    <t>Agricultural Chemicals Production Index, Annual</t>
  </si>
  <si>
    <t>STEO.ZO325IUS.A</t>
  </si>
  <si>
    <t>Basic Chemical Manufacturing Production Index, Annual</t>
  </si>
  <si>
    <t>STEO.ZO311IUS.A</t>
  </si>
  <si>
    <t>Food and Kindred Products Production Index, Annual</t>
  </si>
  <si>
    <t>STEO.ZOMNIUS.A</t>
  </si>
  <si>
    <t>Manufacturing Production Index, Annual</t>
  </si>
  <si>
    <t>STEO.ZO322IUS.A</t>
  </si>
  <si>
    <t>Paper and Allied Products Production Index, Annual</t>
  </si>
  <si>
    <t>STEO.ZO324IUS.A</t>
  </si>
  <si>
    <t>Petroleum and Coal Products Production Index, Annual</t>
  </si>
  <si>
    <t>STEO.ZO326IUS.A</t>
  </si>
  <si>
    <t>Plastics and Rubber Products Production Index, Annual</t>
  </si>
  <si>
    <t>STEO.ZO331IUS.A</t>
  </si>
  <si>
    <t>Primary Metals Production Index, Annual</t>
  </si>
  <si>
    <t>STEO.ZO3252IUS.A</t>
  </si>
  <si>
    <t>Resins and Synthetic Rubber Production Index, Annual</t>
  </si>
  <si>
    <t>STEO.ZO327IUS.A</t>
  </si>
  <si>
    <t>Stone, Clay, Glass, and Concrete Products Production Index, Annual</t>
  </si>
  <si>
    <t>zero-carbon generation</t>
  </si>
  <si>
    <t>Electric Power Sector</t>
  </si>
  <si>
    <t>Electricity Sales to Ultimate Customers in the Residential Sector, Annual</t>
  </si>
  <si>
    <t>2021</t>
  </si>
  <si>
    <t>CO2 emissions (million metric tons)</t>
  </si>
  <si>
    <t>Total Energy</t>
  </si>
  <si>
    <t>total-energy</t>
  </si>
  <si>
    <t>Category</t>
  </si>
  <si>
    <t>annual</t>
  </si>
  <si>
    <t>Frequency</t>
  </si>
  <si>
    <t>Date Controls</t>
  </si>
  <si>
    <t>Enter Date Below</t>
  </si>
  <si>
    <t>Format:</t>
  </si>
  <si>
    <t>YYYY</t>
  </si>
  <si>
    <t>Start:</t>
  </si>
  <si>
    <t>End:</t>
  </si>
  <si>
    <t>Data</t>
  </si>
  <si>
    <t>Unique series identifier</t>
  </si>
  <si>
    <t>msn</t>
  </si>
  <si>
    <t>Facet</t>
  </si>
  <si>
    <t>TETCEUS</t>
  </si>
  <si>
    <t>2022</t>
  </si>
  <si>
    <t>Row Controls</t>
  </si>
  <si>
    <t>Rows to Return:</t>
  </si>
  <si>
    <t>Data Chunk#:</t>
  </si>
  <si>
    <t>Total Rows Available:</t>
  </si>
  <si>
    <t>https://api.eia.gov/v2/total-energy/data/</t>
  </si>
  <si>
    <t>Starting Row:</t>
  </si>
  <si>
    <t>period</t>
  </si>
  <si>
    <t>seriesDescription</t>
  </si>
  <si>
    <t>unit</t>
  </si>
  <si>
    <t>ESRCEUS</t>
  </si>
  <si>
    <t>ESCCEUS</t>
  </si>
  <si>
    <t>ESICEUS</t>
  </si>
  <si>
    <t>ESACEUS</t>
  </si>
  <si>
    <t>ESRCBUS</t>
  </si>
  <si>
    <t>TERCEUS</t>
  </si>
  <si>
    <t>TECCEUS</t>
  </si>
  <si>
    <t>TEICEUS</t>
  </si>
  <si>
    <t>TEACEUS</t>
  </si>
  <si>
    <t>DFCCEUS</t>
  </si>
  <si>
    <t>RFCCEUS</t>
  </si>
  <si>
    <t>DFICEUS</t>
  </si>
  <si>
    <t>RFICEUS</t>
  </si>
  <si>
    <t>GDPRXUS</t>
  </si>
  <si>
    <t>ZWHDPUS</t>
  </si>
  <si>
    <t>ZWCDPUS</t>
  </si>
  <si>
    <t>CKTCEUS</t>
  </si>
  <si>
    <t>NNTCEUS</t>
  </si>
  <si>
    <t>PMTCEUS</t>
  </si>
  <si>
    <t>CLRCEUS</t>
  </si>
  <si>
    <t>NNRCEUS</t>
  </si>
  <si>
    <t>DFRCEUS</t>
  </si>
  <si>
    <t>KSRCEUS</t>
  </si>
  <si>
    <t>HLRCEUS</t>
  </si>
  <si>
    <t>PARCEUS</t>
  </si>
  <si>
    <t>TERCBUS</t>
  </si>
  <si>
    <t>CLCCEUS</t>
  </si>
  <si>
    <t>NNCCEUS</t>
  </si>
  <si>
    <t>KSCCEUS</t>
  </si>
  <si>
    <t>HLCCEUS</t>
  </si>
  <si>
    <t>MMCCEUS</t>
  </si>
  <si>
    <t>PCCCEUS</t>
  </si>
  <si>
    <t>PMCCEUS</t>
  </si>
  <si>
    <t>CLICEUS</t>
  </si>
  <si>
    <t>CCNIEUS</t>
  </si>
  <si>
    <t>NNICEUS</t>
  </si>
  <si>
    <t>KSICEUS</t>
  </si>
  <si>
    <t>HLICEUS</t>
  </si>
  <si>
    <t>LUICEUS</t>
  </si>
  <si>
    <t>MMICEUS</t>
  </si>
  <si>
    <t>PCICEUS</t>
  </si>
  <si>
    <t>OPICEUS</t>
  </si>
  <si>
    <t>PMICEUS</t>
  </si>
  <si>
    <t>CLACEUS</t>
  </si>
  <si>
    <t>AVACEUS</t>
  </si>
  <si>
    <t>NGACEUS</t>
  </si>
  <si>
    <t>DMACEUS</t>
  </si>
  <si>
    <t>JFACEUS</t>
  </si>
  <si>
    <t>HLACEUS</t>
  </si>
  <si>
    <t>LUACEUS</t>
  </si>
  <si>
    <t>MMACEUS</t>
  </si>
  <si>
    <t>RFACEUS</t>
  </si>
  <si>
    <t>PMACEUS</t>
  </si>
  <si>
    <t>CLEIEUS</t>
  </si>
  <si>
    <t>NNEIEUS</t>
  </si>
  <si>
    <t>DKEIEUS</t>
  </si>
  <si>
    <t>NWEIEUS</t>
  </si>
  <si>
    <t>PCEIEUS</t>
  </si>
  <si>
    <t>RFEIEUS</t>
  </si>
  <si>
    <t>PAEIEUS</t>
  </si>
  <si>
    <t>GEEIEUS</t>
  </si>
  <si>
    <t>TXEIEUS</t>
  </si>
  <si>
    <t>ELETPUS</t>
  </si>
  <si>
    <t>CLEGPUS</t>
  </si>
  <si>
    <t>NGEGPUS</t>
  </si>
  <si>
    <t>HVEGPUS</t>
  </si>
  <si>
    <t>HPEGPUS</t>
  </si>
  <si>
    <t>GEEGPUS</t>
  </si>
  <si>
    <t>NUEGPUS</t>
  </si>
  <si>
    <t>OJEGPUS</t>
  </si>
  <si>
    <t>PAEGPUS</t>
  </si>
  <si>
    <t>WSEGPUS</t>
  </si>
  <si>
    <t>WYEGPUS</t>
  </si>
  <si>
    <t>WDEGPUS</t>
  </si>
  <si>
    <t>SOEGPUS</t>
  </si>
  <si>
    <t>ELEGPUS</t>
  </si>
  <si>
    <t>NGHHUUS</t>
  </si>
  <si>
    <t>NGRCUUS</t>
  </si>
  <si>
    <t>IPMFG_PAC</t>
  </si>
  <si>
    <t>IPMFG_MTN</t>
  </si>
  <si>
    <t>IPMFG_NEC</t>
  </si>
  <si>
    <t>IPMFG_SAC</t>
  </si>
  <si>
    <t>IPMFG_WNC</t>
  </si>
  <si>
    <t>IPMFG_ENC</t>
  </si>
  <si>
    <t>IPMFG_ESC</t>
  </si>
  <si>
    <t>IPMFG_WSC</t>
  </si>
  <si>
    <t>IPMFG_MAC</t>
  </si>
  <si>
    <t>ZO3253IUS</t>
  </si>
  <si>
    <t>ZO325IUS</t>
  </si>
  <si>
    <t>ZO311IUS</t>
  </si>
  <si>
    <t>ZOMNIUS</t>
  </si>
  <si>
    <t>ZO322IUS</t>
  </si>
  <si>
    <t>ZO324IUS</t>
  </si>
  <si>
    <t>ZO326IUS</t>
  </si>
  <si>
    <t>ZO331IUS</t>
  </si>
  <si>
    <t>ZO3252IUS</t>
  </si>
  <si>
    <t>ZO327IUS</t>
  </si>
  <si>
    <t>N3045US3</t>
  </si>
  <si>
    <t>N9010US2</t>
  </si>
  <si>
    <t>Heating Degree-Days, United States in Number</t>
  </si>
  <si>
    <t>Cooling Degree-Days, United States in Number</t>
  </si>
  <si>
    <t>Electricity Net Generation From Wind, Electric Power Sector in Million Kilowatthours</t>
  </si>
  <si>
    <t>Electricity Net Generation From Waste, Electric Power Sector in Million Kilowatthours</t>
  </si>
  <si>
    <t>Electricity Net Generation From Wood, Electric Power Sector in Million Kilowatthours</t>
  </si>
  <si>
    <t>Utility-Scale Solar Electricity Net Generation:  Electric Power Sector in Million Kilowatthours</t>
  </si>
  <si>
    <t>Electricity Net Generation From Petroleum, Electric Power Sector in Million Kilowatthours</t>
  </si>
  <si>
    <t>Electricity Net Generation From Other Gases, Electric Power Sector in Million Kilowatthours</t>
  </si>
  <si>
    <t>Electricity Net Generation From Nuclear Electric Power, Electric Power Sector in Million Kilowatthours</t>
  </si>
  <si>
    <t>Electricity Net Generation From Natural Gas, Electric Power Sector in Million Kilowatthours</t>
  </si>
  <si>
    <t>Electricity Net Generation From Conventional Hydroelectric Power, Electric Power Sector in Million Kilowatthours</t>
  </si>
  <si>
    <t>Electricity Net Generation From Hydroelectric Pumped Storage, Electric Power Sector in Million Kilowatthours</t>
  </si>
  <si>
    <t>Electricity Net Generation From Geothermal, Electric Power Sector in Million Kilowatthours</t>
  </si>
  <si>
    <t>Electricity Net Generation Total (including from sources not shown), All Sectors in Million Kilowatthours</t>
  </si>
  <si>
    <t>Electricity Net Generation Total (including from sources not shown), Electric Power Sector in Million Kilowatthours</t>
  </si>
  <si>
    <t>Electricity Net Generation From Coal, Electric Power Sector in Million Kilowatthours</t>
  </si>
  <si>
    <t>5.27</t>
  </si>
  <si>
    <t>9.26</t>
  </si>
  <si>
    <t>5.19</t>
  </si>
  <si>
    <t>2.4</t>
  </si>
  <si>
    <t>2.49</t>
  </si>
  <si>
    <t>2.99</t>
  </si>
  <si>
    <t>3.68</t>
  </si>
  <si>
    <t>Natural Gas</t>
  </si>
  <si>
    <t>natural-gas</t>
  </si>
  <si>
    <t>sum</t>
  </si>
  <si>
    <t>Series</t>
  </si>
  <si>
    <t>series</t>
  </si>
  <si>
    <t>duoarea</t>
  </si>
  <si>
    <t>area-name</t>
  </si>
  <si>
    <t>product</t>
  </si>
  <si>
    <t>product-name</t>
  </si>
  <si>
    <t>process</t>
  </si>
  <si>
    <t>process-name</t>
  </si>
  <si>
    <t>series-description</t>
  </si>
  <si>
    <t>units</t>
  </si>
  <si>
    <t>EPG0</t>
  </si>
  <si>
    <t>MMCF</t>
  </si>
  <si>
    <t>https://api.eia.gov/v2/natural-gas/pri/sum/data/</t>
  </si>
  <si>
    <t>{"frequency":"annual","data":["value"],"facets":{"series": ["N3045US3"]},"start":"1990","end":"2022","sort":[{"column":"period","direction":"desc"}],"offset":0,"length":5000}</t>
  </si>
  <si>
    <t>Prices</t>
  </si>
  <si>
    <t>pri</t>
  </si>
  <si>
    <t>Natural Gas Prices</t>
  </si>
  <si>
    <t>U.S. Natural Gas Electric Power Price (Dollars per Thousand Cubic Feet)</t>
  </si>
  <si>
    <t>NUS</t>
  </si>
  <si>
    <t>U.S.</t>
  </si>
  <si>
    <t>PEU</t>
  </si>
  <si>
    <t>Electric Power Price</t>
  </si>
  <si>
    <t>$/MCF</t>
  </si>
  <si>
    <t>3.51</t>
  </si>
  <si>
    <t>3.38</t>
  </si>
  <si>
    <t>4.49</t>
  </si>
  <si>
    <t>3.54</t>
  </si>
  <si>
    <t>4.89</t>
  </si>
  <si>
    <t>4.93</t>
  </si>
  <si>
    <t>7.31</t>
  </si>
  <si>
    <t>7.11</t>
  </si>
  <si>
    <t>8.47</t>
  </si>
  <si>
    <t>6.11</t>
  </si>
  <si>
    <t>5.57</t>
  </si>
  <si>
    <t>4.61</t>
  </si>
  <si>
    <t>4.38</t>
  </si>
  <si>
    <t>2.62</t>
  </si>
  <si>
    <t>2.78</t>
  </si>
  <si>
    <t>Summary</t>
  </si>
  <si>
    <t>Natural Gas Summary</t>
  </si>
  <si>
    <t>lsum</t>
  </si>
  <si>
    <t>U.S. Natural Gas Gross Withdrawals (MMcf)</t>
  </si>
  <si>
    <t>https://api.eia.gov/v2/natural-gas/sum/lsum/data/</t>
  </si>
  <si>
    <t>{"frequency":"annual","data":["value"],"facets":{"series": ["N9010US2"]},"start":"1990","end":"2022","sort":[{"column":"period","direction":"desc"}],"offset":0,"length":5000}</t>
  </si>
  <si>
    <t>FGW</t>
  </si>
  <si>
    <t>Gross Withdrawals</t>
  </si>
  <si>
    <t>40780210</t>
  </si>
  <si>
    <t>37325539</t>
  </si>
  <si>
    <t>33292113</t>
  </si>
  <si>
    <t>32591578</t>
  </si>
  <si>
    <t>32914647</t>
  </si>
  <si>
    <t>31405381</t>
  </si>
  <si>
    <t>29522551</t>
  </si>
  <si>
    <t>29542313</t>
  </si>
  <si>
    <t>28479026</t>
  </si>
  <si>
    <t>26816085</t>
  </si>
  <si>
    <t>26056893</t>
  </si>
  <si>
    <t>25636257</t>
  </si>
  <si>
    <t>24663656</t>
  </si>
  <si>
    <t>23535018</t>
  </si>
  <si>
    <t>23456822</t>
  </si>
  <si>
    <t>23969678</t>
  </si>
  <si>
    <t>24118978</t>
  </si>
  <si>
    <t>23941279</t>
  </si>
  <si>
    <t>24500779</t>
  </si>
  <si>
    <t>24173875</t>
  </si>
  <si>
    <t>23822711</t>
  </si>
  <si>
    <t>24108128</t>
  </si>
  <si>
    <t>24212677</t>
  </si>
  <si>
    <t>24113536</t>
  </si>
  <si>
    <t>23743628</t>
  </si>
  <si>
    <t>23580706</t>
  </si>
  <si>
    <t>22725642</t>
  </si>
  <si>
    <t>22132249</t>
  </si>
  <si>
    <t>21750108</t>
  </si>
  <si>
    <t>helper</t>
  </si>
  <si>
    <t>data_copy</t>
  </si>
  <si>
    <t>Change from 2021-2022</t>
  </si>
  <si>
    <t>change from 2021-2022</t>
  </si>
  <si>
    <t>avg pct change ind output, 2021-2022</t>
  </si>
  <si>
    <t>2021-22</t>
  </si>
  <si>
    <r>
      <t>2010</t>
    </r>
    <r>
      <rPr>
        <sz val="11"/>
        <color theme="1"/>
        <rFont val="Calibri"/>
        <family val="2"/>
      </rPr>
      <t>–22</t>
    </r>
  </si>
  <si>
    <r>
      <t>2021</t>
    </r>
    <r>
      <rPr>
        <sz val="11"/>
        <color theme="1"/>
        <rFont val="Calibri"/>
        <family val="2"/>
      </rPr>
      <t>–22</t>
    </r>
  </si>
  <si>
    <t>(separating out the electric power sector)</t>
  </si>
  <si>
    <t>electric power</t>
  </si>
  <si>
    <t>Pct_chg_HDD</t>
  </si>
  <si>
    <t>Figure 1. Energy-related carbon dioxide emissions from coal and natural gas</t>
  </si>
  <si>
    <t>Table ES-1.  U.S. coal summary statistics, 2017 - 2023</t>
  </si>
  <si>
    <t>(thousand short tons)</t>
  </si>
  <si>
    <t>Year and</t>
  </si>
  <si>
    <r>
      <t>Production</t>
    </r>
    <r>
      <rPr>
        <b/>
        <vertAlign val="superscript"/>
        <sz val="11"/>
        <color indexed="8"/>
        <rFont val="Calibri"/>
        <family val="2"/>
      </rPr>
      <t>1</t>
    </r>
  </si>
  <si>
    <t>Imports</t>
  </si>
  <si>
    <t>Waste coal</t>
  </si>
  <si>
    <t>Producer and</t>
  </si>
  <si>
    <t>Consumption</t>
  </si>
  <si>
    <t>Exports</t>
  </si>
  <si>
    <t>Consumer</t>
  </si>
  <si>
    <t>Losses and</t>
  </si>
  <si>
    <t>quarter</t>
  </si>
  <si>
    <t>supplied</t>
  </si>
  <si>
    <t>distributor</t>
  </si>
  <si>
    <r>
      <t>stocks</t>
    </r>
    <r>
      <rPr>
        <b/>
        <vertAlign val="superscript"/>
        <sz val="11"/>
        <color indexed="8"/>
        <rFont val="Calibri"/>
        <family val="2"/>
      </rPr>
      <t>2</t>
    </r>
  </si>
  <si>
    <t>unaccounted</t>
  </si>
  <si>
    <r>
      <t>for</t>
    </r>
    <r>
      <rPr>
        <b/>
        <vertAlign val="superscript"/>
        <sz val="11"/>
        <color indexed="8"/>
        <rFont val="Calibri"/>
        <family val="2"/>
      </rPr>
      <t>3</t>
    </r>
  </si>
  <si>
    <t>January - March</t>
  </si>
  <si>
    <t>-</t>
  </si>
  <si>
    <t>April - June</t>
  </si>
  <si>
    <t>July - September</t>
  </si>
  <si>
    <t>October - December</t>
  </si>
  <si>
    <t>20,953*</t>
  </si>
  <si>
    <t>20,927*</t>
  </si>
  <si>
    <t>17,515*</t>
  </si>
  <si>
    <t>17,770*</t>
  </si>
  <si>
    <t>19,753*</t>
  </si>
  <si>
    <r>
      <t>1</t>
    </r>
    <r>
      <rPr>
        <sz val="9"/>
        <color indexed="8"/>
        <rFont val="Calibri"/>
        <family val="2"/>
      </rPr>
      <t xml:space="preserve"> Includes refuse recovery.</t>
    </r>
  </si>
  <si>
    <r>
      <t>2</t>
    </r>
    <r>
      <rPr>
        <sz val="9"/>
        <color indexed="8"/>
        <rFont val="Calibri"/>
        <family val="2"/>
      </rPr>
      <t xml:space="preserve"> Reported as of the last day of the quarter.</t>
    </r>
  </si>
  <si>
    <r>
      <t>3</t>
    </r>
    <r>
      <rPr>
        <sz val="9"/>
        <color indexed="8"/>
        <rFont val="Calibri"/>
        <family val="2"/>
      </rPr>
      <t xml:space="preserve"> 'Losses and Unaccounted For' is calculated as production plus imports plus waste coal supplied minus the change in producer and distributor stocks minus consumption minus exports minus the change in consumer stocks.</t>
    </r>
  </si>
  <si>
    <t>* Estimated.</t>
  </si>
  <si>
    <t>Note: Beginning with 1999, the first three quarters of Producer and Distributor Stocks data for each year are estimated. Total may not equal sum of components because of independent rounding.</t>
  </si>
  <si>
    <t>Source: *Production: U.S. Department of Labor, Mine Safety and Health Administration, Form 7000-2, 'Quarterly Mine Employment and Coal Production Report.' *Imports: U.S. Department of Commerce, Bureau of the Census, 'Monthly Report IM 145.' *Waste Coal Supplied: Form EIA-923, 'Power Plant Operations Report' and Form EIA-3, 'Quarterly Survey of Industrial, Commercial &amp; Institutional Coal Users.' *Producer and Distributor Stocks: 'Short-Term Energy Outlook' estimates, Form EIA-7A, 'Annual Survey of Coal Production and Preparation,' and Form EIA-8A, 'Annual Survey of Coal Stocks and Coal Exports.' *Exports: U.S. Department of Commerce, Bureau of the Census, 'Monthly Report EM 545.' *Consumption: Form EIA-923, 'Power Plant Operations Report,' Form EIA-3, 'Quarterly Survey of Industrial, Commercial &amp; Institutional Coal Users,' and Form EIA-7A, 'Annual Survey of Coal Production and Preparation.' *Consumer Stocks: Form EIA-923, 'Power Plant Operations Report' and Form EIA-3, 'Quarterly Survey of Industrial, Commercial &amp; Institutional Coal Users.' Prior to third quarter 2014, coke plant data was collected under Form EIA-5, 'Quarterly Coal Consumption and Quality Report - Coke Plants.'</t>
  </si>
  <si>
    <t>Figure 2. Coal production, consumption, and stocks, 2017-2022</t>
  </si>
  <si>
    <t>Coal production</t>
  </si>
  <si>
    <t>Coal consumption</t>
  </si>
  <si>
    <t>Coal consumer stocks</t>
  </si>
  <si>
    <t>NOTE: Average annual consumer stocks (highlighted) are analyst calculations, and not included in the table by default</t>
  </si>
  <si>
    <t>Pct_chg_CDD</t>
  </si>
  <si>
    <t>Pct_chg_buildings_CO2</t>
  </si>
  <si>
    <t>Date</t>
  </si>
  <si>
    <t>Figure 3. Annual share of U.S. electricity generation by source</t>
  </si>
  <si>
    <t>GDPQXUS</t>
  </si>
  <si>
    <t>CONSRUS</t>
  </si>
  <si>
    <t>YD87OUS</t>
  </si>
  <si>
    <t>MVVMPUS</t>
  </si>
  <si>
    <t>RMZTPUS</t>
  </si>
  <si>
    <t>RMZZPUS</t>
  </si>
  <si>
    <t>BREPUUS</t>
  </si>
  <si>
    <t>JKTCUUS</t>
  </si>
  <si>
    <t>MGRARUS</t>
  </si>
  <si>
    <t>Real Gross Domestic Product (billion chained 2012 dollars)</t>
  </si>
  <si>
    <t>Real Personal Consumption Expenditures (billion chained 2012 dollars)</t>
  </si>
  <si>
    <t>Real Disposable Personal Income (billion chained 2012 dollars)</t>
  </si>
  <si>
    <t>Vehicle Miles Traveled (million miles / day)</t>
  </si>
  <si>
    <t>Air Travel Capacity (available ton-miles / day, thousands)</t>
  </si>
  <si>
    <t>Aircraft Utilization (Revenue ton-miles / day, thousands)</t>
  </si>
  <si>
    <t>Brent Spot Average Crude Oil Price (dollars per barrel)</t>
  </si>
  <si>
    <t>Jet Fuel Refiner Prices to End Users (cents per gallon)</t>
  </si>
  <si>
    <t>Retail Price of Regular Grade Gasoline, Including Taxes (cents per gallon)</t>
  </si>
  <si>
    <t>Passengers</t>
  </si>
  <si>
    <t>Row Labels</t>
  </si>
  <si>
    <t>Grand Total</t>
  </si>
  <si>
    <t>Jan</t>
  </si>
  <si>
    <t>Feb</t>
  </si>
  <si>
    <t>Mar</t>
  </si>
  <si>
    <t>Apr</t>
  </si>
  <si>
    <t>May</t>
  </si>
  <si>
    <t>Jun</t>
  </si>
  <si>
    <t>Jul</t>
  </si>
  <si>
    <t>Aug</t>
  </si>
  <si>
    <t>Sep</t>
  </si>
  <si>
    <t>Oct</t>
  </si>
  <si>
    <t>Nov</t>
  </si>
  <si>
    <t>Dec</t>
  </si>
  <si>
    <t>2023</t>
  </si>
  <si>
    <t>Column Labels</t>
  </si>
  <si>
    <t>Sum of Passengers</t>
  </si>
  <si>
    <t>Annual passengers (millions)</t>
  </si>
  <si>
    <t>Change (2021-2022)</t>
  </si>
  <si>
    <t>% change (2021-2022)</t>
  </si>
  <si>
    <t>monthly</t>
  </si>
  <si>
    <t>2022-01</t>
  </si>
  <si>
    <t>2021-12</t>
  </si>
  <si>
    <t>2021-11</t>
  </si>
  <si>
    <t>2021-10</t>
  </si>
  <si>
    <t>2021-09</t>
  </si>
  <si>
    <t>2021-08</t>
  </si>
  <si>
    <t>2021-07</t>
  </si>
  <si>
    <t>2021-06</t>
  </si>
  <si>
    <t>2021-05</t>
  </si>
  <si>
    <t>2021-04</t>
  </si>
  <si>
    <t>2021-03</t>
  </si>
  <si>
    <t>2021-02</t>
  </si>
  <si>
    <t>2021-01</t>
  </si>
  <si>
    <t>2020-12</t>
  </si>
  <si>
    <t>2020-11</t>
  </si>
  <si>
    <t>2020-10</t>
  </si>
  <si>
    <t>2020-09</t>
  </si>
  <si>
    <t>2020-08</t>
  </si>
  <si>
    <t>2020-07</t>
  </si>
  <si>
    <t>2020-06</t>
  </si>
  <si>
    <t>2020-05</t>
  </si>
  <si>
    <t>2020-04</t>
  </si>
  <si>
    <t>2020-03</t>
  </si>
  <si>
    <t>2020-02</t>
  </si>
  <si>
    <t>2020-01</t>
  </si>
  <si>
    <t>2019-12</t>
  </si>
  <si>
    <t>2019-11</t>
  </si>
  <si>
    <t>2019-10</t>
  </si>
  <si>
    <t>2019-09</t>
  </si>
  <si>
    <t>2019-08</t>
  </si>
  <si>
    <t>2019-07</t>
  </si>
  <si>
    <t>2019-06</t>
  </si>
  <si>
    <t>2019-05</t>
  </si>
  <si>
    <t>2019-04</t>
  </si>
  <si>
    <t>2019-03</t>
  </si>
  <si>
    <t>2019-02</t>
  </si>
  <si>
    <t>2019-01</t>
  </si>
  <si>
    <t>2018-12</t>
  </si>
  <si>
    <t>2018-11</t>
  </si>
  <si>
    <t>2018-10</t>
  </si>
  <si>
    <t>2018-09</t>
  </si>
  <si>
    <t>2018-08</t>
  </si>
  <si>
    <t>2018-07</t>
  </si>
  <si>
    <t>2018-06</t>
  </si>
  <si>
    <t>2018-05</t>
  </si>
  <si>
    <t>2018-04</t>
  </si>
  <si>
    <t>2018-03</t>
  </si>
  <si>
    <t>2018-02</t>
  </si>
  <si>
    <t>2018-01</t>
  </si>
  <si>
    <t>2017-12</t>
  </si>
  <si>
    <t>2017-11</t>
  </si>
  <si>
    <t>2017-10</t>
  </si>
  <si>
    <t>2017-09</t>
  </si>
  <si>
    <t>2017-08</t>
  </si>
  <si>
    <t>2017-07</t>
  </si>
  <si>
    <t>2017-06</t>
  </si>
  <si>
    <t>2017-05</t>
  </si>
  <si>
    <t>2017-04</t>
  </si>
  <si>
    <t>2017-03</t>
  </si>
  <si>
    <t>2017-02</t>
  </si>
  <si>
    <t>2017-01</t>
  </si>
  <si>
    <t>2016-12</t>
  </si>
  <si>
    <t>2016-11</t>
  </si>
  <si>
    <t>2016-10</t>
  </si>
  <si>
    <t>2016-09</t>
  </si>
  <si>
    <t>2016-08</t>
  </si>
  <si>
    <t>2016-07</t>
  </si>
  <si>
    <t>2016-06</t>
  </si>
  <si>
    <t>2016-05</t>
  </si>
  <si>
    <t>2016-04</t>
  </si>
  <si>
    <t>2016-03</t>
  </si>
  <si>
    <t>2016-02</t>
  </si>
  <si>
    <t>2016-01</t>
  </si>
  <si>
    <t>2015-12</t>
  </si>
  <si>
    <t>2015-11</t>
  </si>
  <si>
    <t>2015-10</t>
  </si>
  <si>
    <t>2015-09</t>
  </si>
  <si>
    <t>2015-08</t>
  </si>
  <si>
    <t>2015-07</t>
  </si>
  <si>
    <t>2015-06</t>
  </si>
  <si>
    <t>2015-05</t>
  </si>
  <si>
    <t>2015-04</t>
  </si>
  <si>
    <t>2015-03</t>
  </si>
  <si>
    <t>2015-02</t>
  </si>
  <si>
    <t>2015-01</t>
  </si>
  <si>
    <t>2014-12</t>
  </si>
  <si>
    <t>2014-11</t>
  </si>
  <si>
    <t>2014-10</t>
  </si>
  <si>
    <t>2014-09</t>
  </si>
  <si>
    <t>2014-08</t>
  </si>
  <si>
    <t>2014-07</t>
  </si>
  <si>
    <t>2014-06</t>
  </si>
  <si>
    <t>2014-05</t>
  </si>
  <si>
    <t>2014-04</t>
  </si>
  <si>
    <t>2014-03</t>
  </si>
  <si>
    <t>2014-02</t>
  </si>
  <si>
    <t>2014-01</t>
  </si>
  <si>
    <t>2013-12</t>
  </si>
  <si>
    <t>2013-11</t>
  </si>
  <si>
    <t>2013-10</t>
  </si>
  <si>
    <t>2013-09</t>
  </si>
  <si>
    <t>2013-08</t>
  </si>
  <si>
    <t>2013-07</t>
  </si>
  <si>
    <t>2013-06</t>
  </si>
  <si>
    <t>2013-05</t>
  </si>
  <si>
    <t>2013-04</t>
  </si>
  <si>
    <t>2013-03</t>
  </si>
  <si>
    <t>2013-02</t>
  </si>
  <si>
    <t>2013-01</t>
  </si>
  <si>
    <t>2012-12</t>
  </si>
  <si>
    <t>2012-11</t>
  </si>
  <si>
    <t>2012-10</t>
  </si>
  <si>
    <t>2012-09</t>
  </si>
  <si>
    <t>2012-08</t>
  </si>
  <si>
    <t>2012-07</t>
  </si>
  <si>
    <t>2012-06</t>
  </si>
  <si>
    <t>2012-05</t>
  </si>
  <si>
    <t>2012-04</t>
  </si>
  <si>
    <t>2012-03</t>
  </si>
  <si>
    <t>2012-02</t>
  </si>
  <si>
    <t>2012-01</t>
  </si>
  <si>
    <t>2011-12</t>
  </si>
  <si>
    <t>2011-11</t>
  </si>
  <si>
    <t>2011-10</t>
  </si>
  <si>
    <t>2011-09</t>
  </si>
  <si>
    <t>2011-08</t>
  </si>
  <si>
    <t>2011-07</t>
  </si>
  <si>
    <t>2011-06</t>
  </si>
  <si>
    <t>2011-05</t>
  </si>
  <si>
    <t>2011-04</t>
  </si>
  <si>
    <t>2011-03</t>
  </si>
  <si>
    <t>2011-02</t>
  </si>
  <si>
    <t>2011-01</t>
  </si>
  <si>
    <t>2010-12</t>
  </si>
  <si>
    <t>2010-11</t>
  </si>
  <si>
    <t>2010-10</t>
  </si>
  <si>
    <t>2010-09</t>
  </si>
  <si>
    <t>2010-08</t>
  </si>
  <si>
    <t>2010-07</t>
  </si>
  <si>
    <t>2010-06</t>
  </si>
  <si>
    <t>2010-05</t>
  </si>
  <si>
    <t>2010-04</t>
  </si>
  <si>
    <t>2010-03</t>
  </si>
  <si>
    <t>2010-02</t>
  </si>
  <si>
    <t>2010-01</t>
  </si>
  <si>
    <t>2009-12</t>
  </si>
  <si>
    <t>2009-11</t>
  </si>
  <si>
    <t>2009-10</t>
  </si>
  <si>
    <t>2009-09</t>
  </si>
  <si>
    <t>2009-08</t>
  </si>
  <si>
    <t>2009-07</t>
  </si>
  <si>
    <t>2009-06</t>
  </si>
  <si>
    <t>2009-05</t>
  </si>
  <si>
    <t>2009-04</t>
  </si>
  <si>
    <t>2009-03</t>
  </si>
  <si>
    <t>2009-02</t>
  </si>
  <si>
    <t>2009-01</t>
  </si>
  <si>
    <t>2008-12</t>
  </si>
  <si>
    <t>2008-11</t>
  </si>
  <si>
    <t>2008-10</t>
  </si>
  <si>
    <t>2008-09</t>
  </si>
  <si>
    <t>2008-08</t>
  </si>
  <si>
    <t>2008-07</t>
  </si>
  <si>
    <t>2008-06</t>
  </si>
  <si>
    <t>2008-05</t>
  </si>
  <si>
    <t>2008-04</t>
  </si>
  <si>
    <t>2008-03</t>
  </si>
  <si>
    <t>2008-02</t>
  </si>
  <si>
    <t>2008-01</t>
  </si>
  <si>
    <t>2007-12</t>
  </si>
  <si>
    <t>2007-11</t>
  </si>
  <si>
    <t>2007-10</t>
  </si>
  <si>
    <t>2007-09</t>
  </si>
  <si>
    <t>2007-08</t>
  </si>
  <si>
    <t>2007-07</t>
  </si>
  <si>
    <t>2007-06</t>
  </si>
  <si>
    <t>2007-05</t>
  </si>
  <si>
    <t>2007-04</t>
  </si>
  <si>
    <t>2007-03</t>
  </si>
  <si>
    <t>2007-02</t>
  </si>
  <si>
    <t>2007-01</t>
  </si>
  <si>
    <t>2006-12</t>
  </si>
  <si>
    <t>2006-11</t>
  </si>
  <si>
    <t>2006-10</t>
  </si>
  <si>
    <t>2006-09</t>
  </si>
  <si>
    <t>2006-08</t>
  </si>
  <si>
    <t>2006-07</t>
  </si>
  <si>
    <t>2006-06</t>
  </si>
  <si>
    <t>2006-05</t>
  </si>
  <si>
    <t>2006-04</t>
  </si>
  <si>
    <t>2006-03</t>
  </si>
  <si>
    <t>2006-02</t>
  </si>
  <si>
    <t>2006-01</t>
  </si>
  <si>
    <t>2005-12</t>
  </si>
  <si>
    <t>2005-11</t>
  </si>
  <si>
    <t>2005-10</t>
  </si>
  <si>
    <t>2005-09</t>
  </si>
  <si>
    <t>2005-08</t>
  </si>
  <si>
    <t>2005-07</t>
  </si>
  <si>
    <t>2005-06</t>
  </si>
  <si>
    <t>2005-05</t>
  </si>
  <si>
    <t>2005-04</t>
  </si>
  <si>
    <t>2005-03</t>
  </si>
  <si>
    <t>2005-02</t>
  </si>
  <si>
    <t>2005-01</t>
  </si>
  <si>
    <t>2004-12</t>
  </si>
  <si>
    <t>2004-11</t>
  </si>
  <si>
    <t>2004-10</t>
  </si>
  <si>
    <t>2004-09</t>
  </si>
  <si>
    <t>2004-08</t>
  </si>
  <si>
    <t>2004-07</t>
  </si>
  <si>
    <t>2004-06</t>
  </si>
  <si>
    <t>2004-05</t>
  </si>
  <si>
    <t>2004-04</t>
  </si>
  <si>
    <t>2004-03</t>
  </si>
  <si>
    <t>2004-02</t>
  </si>
  <si>
    <t>2004-01</t>
  </si>
  <si>
    <t>2003-12</t>
  </si>
  <si>
    <t>2003-11</t>
  </si>
  <si>
    <t>2003-10</t>
  </si>
  <si>
    <t>2003-09</t>
  </si>
  <si>
    <t>2003-08</t>
  </si>
  <si>
    <t>2003-07</t>
  </si>
  <si>
    <t>2003-06</t>
  </si>
  <si>
    <t>2003-05</t>
  </si>
  <si>
    <t>2003-04</t>
  </si>
  <si>
    <t>2003-03</t>
  </si>
  <si>
    <t>2003-02</t>
  </si>
  <si>
    <t>2003-01</t>
  </si>
  <si>
    <t>2002-12</t>
  </si>
  <si>
    <t>2002-11</t>
  </si>
  <si>
    <t>2002-10</t>
  </si>
  <si>
    <t>2002-09</t>
  </si>
  <si>
    <t>2002-08</t>
  </si>
  <si>
    <t>2002-07</t>
  </si>
  <si>
    <t>2002-06</t>
  </si>
  <si>
    <t>2002-05</t>
  </si>
  <si>
    <t>2002-04</t>
  </si>
  <si>
    <t>2002-03</t>
  </si>
  <si>
    <t>2002-02</t>
  </si>
  <si>
    <t>2002-01</t>
  </si>
  <si>
    <t>2001-12</t>
  </si>
  <si>
    <t>2001-11</t>
  </si>
  <si>
    <t>2001-10</t>
  </si>
  <si>
    <t>2001-09</t>
  </si>
  <si>
    <t>2001-08</t>
  </si>
  <si>
    <t>2001-07</t>
  </si>
  <si>
    <t>2001-06</t>
  </si>
  <si>
    <t>2001-05</t>
  </si>
  <si>
    <t>2001-04</t>
  </si>
  <si>
    <t>2001-03</t>
  </si>
  <si>
    <t>2001-02</t>
  </si>
  <si>
    <t>2001-01</t>
  </si>
  <si>
    <t>2000-12</t>
  </si>
  <si>
    <t>2000-11</t>
  </si>
  <si>
    <t>2000-10</t>
  </si>
  <si>
    <t>2000-09</t>
  </si>
  <si>
    <t>2000-08</t>
  </si>
  <si>
    <t>2000-07</t>
  </si>
  <si>
    <t>2000-06</t>
  </si>
  <si>
    <t>2000-05</t>
  </si>
  <si>
    <t>2000-04</t>
  </si>
  <si>
    <t>2000-03</t>
  </si>
  <si>
    <t>2000-02</t>
  </si>
  <si>
    <t>2000-01</t>
  </si>
  <si>
    <t>1999-12</t>
  </si>
  <si>
    <t>1999-11</t>
  </si>
  <si>
    <t>1999-10</t>
  </si>
  <si>
    <t>1999-09</t>
  </si>
  <si>
    <t>1999-08</t>
  </si>
  <si>
    <t>1999-07</t>
  </si>
  <si>
    <t>1999-06</t>
  </si>
  <si>
    <t>1999-05</t>
  </si>
  <si>
    <t>1999-04</t>
  </si>
  <si>
    <t>1999-03</t>
  </si>
  <si>
    <t>1999-02</t>
  </si>
  <si>
    <t>1999-01</t>
  </si>
  <si>
    <t>1998-12</t>
  </si>
  <si>
    <t>1998-11</t>
  </si>
  <si>
    <t>44</t>
  </si>
  <si>
    <t>1998-10</t>
  </si>
  <si>
    <t>1998-09</t>
  </si>
  <si>
    <t>1998-08</t>
  </si>
  <si>
    <t>1998-07</t>
  </si>
  <si>
    <t>1998-06</t>
  </si>
  <si>
    <t>1998-05</t>
  </si>
  <si>
    <t>1998-04</t>
  </si>
  <si>
    <t>1998-03</t>
  </si>
  <si>
    <t>1998-02</t>
  </si>
  <si>
    <t>1998-01</t>
  </si>
  <si>
    <t>1997-12</t>
  </si>
  <si>
    <t>1997-11</t>
  </si>
  <si>
    <t>1997-10</t>
  </si>
  <si>
    <t>1997-09</t>
  </si>
  <si>
    <t>1997-08</t>
  </si>
  <si>
    <t>1997-07</t>
  </si>
  <si>
    <t>1997-06</t>
  </si>
  <si>
    <t>1997-05</t>
  </si>
  <si>
    <t>1997-04</t>
  </si>
  <si>
    <t>1997-03</t>
  </si>
  <si>
    <t>1997-02</t>
  </si>
  <si>
    <t>1997-01</t>
  </si>
  <si>
    <t>1996-12</t>
  </si>
  <si>
    <t>1996-11</t>
  </si>
  <si>
    <t>1996-10</t>
  </si>
  <si>
    <t>1996-09</t>
  </si>
  <si>
    <t>1996-08</t>
  </si>
  <si>
    <t>1996-07</t>
  </si>
  <si>
    <t>1996-06</t>
  </si>
  <si>
    <t>1996-05</t>
  </si>
  <si>
    <t>1996-04</t>
  </si>
  <si>
    <t>1996-03</t>
  </si>
  <si>
    <t>1996-02</t>
  </si>
  <si>
    <t>1996-01</t>
  </si>
  <si>
    <t>1995-12</t>
  </si>
  <si>
    <t>1995-11</t>
  </si>
  <si>
    <t>1995-10</t>
  </si>
  <si>
    <t>1995-09</t>
  </si>
  <si>
    <t>1995-08</t>
  </si>
  <si>
    <t>1995-07</t>
  </si>
  <si>
    <t>1995-06</t>
  </si>
  <si>
    <t>1995-05</t>
  </si>
  <si>
    <t>55</t>
  </si>
  <si>
    <t>1995-04</t>
  </si>
  <si>
    <t>1995-03</t>
  </si>
  <si>
    <t>1995-02</t>
  </si>
  <si>
    <t>1995-01</t>
  </si>
  <si>
    <t>1994-12</t>
  </si>
  <si>
    <t>1994-11</t>
  </si>
  <si>
    <t>1994-10</t>
  </si>
  <si>
    <t>1994-09</t>
  </si>
  <si>
    <t>1994-08</t>
  </si>
  <si>
    <t>1994-07</t>
  </si>
  <si>
    <t>1994-06</t>
  </si>
  <si>
    <t>1994-05</t>
  </si>
  <si>
    <t>1994-04</t>
  </si>
  <si>
    <t>1994-03</t>
  </si>
  <si>
    <t>1994-02</t>
  </si>
  <si>
    <t>1994-01</t>
  </si>
  <si>
    <t>1993-12</t>
  </si>
  <si>
    <t>1993-11</t>
  </si>
  <si>
    <t>1993-10</t>
  </si>
  <si>
    <t>1993-09</t>
  </si>
  <si>
    <t>1993-08</t>
  </si>
  <si>
    <t>1993-07</t>
  </si>
  <si>
    <t>1993-06</t>
  </si>
  <si>
    <t>1993-05</t>
  </si>
  <si>
    <t>1993-04</t>
  </si>
  <si>
    <t>1993-03</t>
  </si>
  <si>
    <t>1993-02</t>
  </si>
  <si>
    <t>1993-01</t>
  </si>
  <si>
    <t>1992-12</t>
  </si>
  <si>
    <t>1992-11</t>
  </si>
  <si>
    <t>1992-10</t>
  </si>
  <si>
    <t>1992-09</t>
  </si>
  <si>
    <t>1992-08</t>
  </si>
  <si>
    <t>1992-07</t>
  </si>
  <si>
    <t>1992-06</t>
  </si>
  <si>
    <t>1992-05</t>
  </si>
  <si>
    <t>1992-04</t>
  </si>
  <si>
    <t>1992-03</t>
  </si>
  <si>
    <t>1992-02</t>
  </si>
  <si>
    <t>1992-01</t>
  </si>
  <si>
    <t>1991-12</t>
  </si>
  <si>
    <t>1991-11</t>
  </si>
  <si>
    <t>1991-10</t>
  </si>
  <si>
    <t>1991-09</t>
  </si>
  <si>
    <t>1991-08</t>
  </si>
  <si>
    <t>1991-07</t>
  </si>
  <si>
    <t>1991-06</t>
  </si>
  <si>
    <t>1991-05</t>
  </si>
  <si>
    <t>1991-04</t>
  </si>
  <si>
    <t>1991-03</t>
  </si>
  <si>
    <t>1991-02</t>
  </si>
  <si>
    <t>1991-01</t>
  </si>
  <si>
    <t>1990-12</t>
  </si>
  <si>
    <t>1990-11</t>
  </si>
  <si>
    <t>1990-10</t>
  </si>
  <si>
    <t>1990-09</t>
  </si>
  <si>
    <t>1990-08</t>
  </si>
  <si>
    <t>1990-07</t>
  </si>
  <si>
    <t>1990-06</t>
  </si>
  <si>
    <t>1990-05</t>
  </si>
  <si>
    <t>1990-04</t>
  </si>
  <si>
    <t>1990-03</t>
  </si>
  <si>
    <t>1990-02</t>
  </si>
  <si>
    <t>1990-01</t>
  </si>
  <si>
    <t>ANNUAL</t>
  </si>
  <si>
    <t>MONTHLY</t>
  </si>
  <si>
    <t>2022-10</t>
  </si>
  <si>
    <t>2022-11</t>
  </si>
  <si>
    <t>2022-12</t>
  </si>
  <si>
    <t>2022-02</t>
  </si>
  <si>
    <t>2022-03</t>
  </si>
  <si>
    <t>2022-04</t>
  </si>
  <si>
    <t>2022-05</t>
  </si>
  <si>
    <t>2022-06</t>
  </si>
  <si>
    <t>2022-07</t>
  </si>
  <si>
    <t>2022-08</t>
  </si>
  <si>
    <t>2022-09</t>
  </si>
  <si>
    <t>YYYY-MM</t>
  </si>
  <si>
    <t>VMT (million miles per day)</t>
  </si>
  <si>
    <t>Monthly passengers</t>
  </si>
  <si>
    <t>(in millions)</t>
  </si>
  <si>
    <t>Air travel passengers (millions)</t>
  </si>
  <si>
    <t>Retail jet fuel price (cents per gallon)</t>
  </si>
  <si>
    <t>increase from June 2021</t>
  </si>
  <si>
    <t>6</t>
  </si>
  <si>
    <t>5.43</t>
  </si>
  <si>
    <t>Figure 4. Electric power sector CO2 emissions for coal and natural gas</t>
  </si>
  <si>
    <t>Figure 5. Energy-related carbon dioxide emissions from the residential and commercial sectors</t>
  </si>
  <si>
    <t>Figure 6. Percent change in HDD, CDD, and emissions</t>
  </si>
  <si>
    <t>Figure 7. Energy-related carbon dioxide emissions by end-use sector</t>
  </si>
  <si>
    <t>Figure 8. Transportation carbon dioxide emissions by fuel source</t>
  </si>
  <si>
    <t>Figure 9. VMT and gasoline prices, 2019-2022</t>
  </si>
  <si>
    <t>Figure 10. Air travel passengers and jet fuel prices, 2019-2022</t>
  </si>
  <si>
    <t>7.51</t>
  </si>
  <si>
    <t>43802269</t>
  </si>
  <si>
    <t>41676743</t>
  </si>
  <si>
    <t>40729927</t>
  </si>
  <si>
    <t>19,745*</t>
  </si>
  <si>
    <t>2022 January - June</t>
  </si>
  <si>
    <t>2021 January - June</t>
  </si>
  <si>
    <t>%Chng.2021-22</t>
  </si>
  <si>
    <t>%Chng.2020-21</t>
  </si>
  <si>
    <t>Chng. 2020-21</t>
  </si>
  <si>
    <t>Chng. 2021-22</t>
  </si>
  <si>
    <t>Res</t>
  </si>
  <si>
    <t>Com</t>
  </si>
  <si>
    <t>values updated following QA guidance</t>
  </si>
  <si>
    <t>Gasoline Price (dollars per gallon)</t>
  </si>
  <si>
    <t>Table 6.07.A. Capacity Factors for Utility Scale Generators Primarily Using Fossil Fuels</t>
  </si>
  <si>
    <t/>
  </si>
  <si>
    <t>Year/Month</t>
  </si>
  <si>
    <t>Combined Cycle</t>
  </si>
  <si>
    <t>Gas Turbine</t>
  </si>
  <si>
    <t>Steam Turbine</t>
  </si>
  <si>
    <t>Internal Combustion</t>
  </si>
  <si>
    <t>Time Adjusted Capacity (MW)</t>
  </si>
  <si>
    <t>Capacity Factor</t>
  </si>
  <si>
    <t>Annual Data</t>
  </si>
  <si>
    <t>Year 2021</t>
  </si>
  <si>
    <t>January</t>
  </si>
  <si>
    <t>February</t>
  </si>
  <si>
    <t>March</t>
  </si>
  <si>
    <t>April</t>
  </si>
  <si>
    <t>June</t>
  </si>
  <si>
    <t>July</t>
  </si>
  <si>
    <t>August</t>
  </si>
  <si>
    <t>Sept</t>
  </si>
  <si>
    <t>October</t>
  </si>
  <si>
    <t>November</t>
  </si>
  <si>
    <t>December</t>
  </si>
  <si>
    <t>Year 2022</t>
  </si>
  <si>
    <t>Year 2023</t>
  </si>
  <si>
    <t xml:space="preserve">Values for 2022 and prior years are final. Values for 2023 are preliminary.
Time adjusted capacity for month rows is the summer capacity of generators in operation for the entire month; units that began operation during the month or that retired during the month are excluded. Time adjusted capacity for year rows is a time weighted average of the month rows.
Capacity factors are a comparison of net generation with available capacity. See the technical note for an explanation of how capacity factors are calculated.
Sources: U.S. Energy Information Administration, Form EIA-923, Power Plant Operations Report; U.S. Energy Information Administration, Form EIA-860, 'Annual Electric Generator Report' and Form EIA-860M, 'Monthly Update to the Annual Electric Generator Report.'
</t>
  </si>
  <si>
    <t>Capacity change (Jan21 - Dec22)</t>
  </si>
  <si>
    <t>(prelim)</t>
  </si>
  <si>
    <t>ng</t>
  </si>
  <si>
    <t>MER (Jan-Sep)</t>
  </si>
  <si>
    <t>STEO (Oct-Dec)</t>
  </si>
  <si>
    <t>2022–23</t>
  </si>
  <si>
    <t>2010-23</t>
  </si>
  <si>
    <t>Figure 1. Energy-related carbon dioxide emissions by fuel</t>
  </si>
  <si>
    <t>geothermal + non-bio MSW</t>
  </si>
  <si>
    <t>2023 est.</t>
  </si>
  <si>
    <t>2022-23</t>
  </si>
  <si>
    <r>
      <t>2010</t>
    </r>
    <r>
      <rPr>
        <sz val="11"/>
        <color theme="1"/>
        <rFont val="Calibri"/>
        <family val="2"/>
      </rPr>
      <t>–23</t>
    </r>
  </si>
  <si>
    <t>STEO est.</t>
  </si>
  <si>
    <t>pct_chg_HDD</t>
  </si>
  <si>
    <t>pct_chg_CDD</t>
  </si>
  <si>
    <t>res+com CO2</t>
  </si>
  <si>
    <t>distillate fuel oil</t>
  </si>
  <si>
    <t>hydrocarbon gas liquids</t>
  </si>
  <si>
    <t>petroleum coke</t>
  </si>
  <si>
    <t>other petroleum products</t>
  </si>
  <si>
    <t xml:space="preserve">   petroleum</t>
  </si>
  <si>
    <t>Figure 8. Industrial carbon dioxide emissions by fuel source</t>
  </si>
  <si>
    <t>[CAN AUTOMATE PRELIM w/ STEO]</t>
  </si>
  <si>
    <t>[SPECIFIC TO 2022 REPORT]</t>
  </si>
  <si>
    <t>TETCCO2</t>
  </si>
  <si>
    <t>PATCCO2</t>
  </si>
  <si>
    <t>NGTCCO2</t>
  </si>
  <si>
    <t>CXTCCO2</t>
  </si>
  <si>
    <t>NGEPGEN_US</t>
  </si>
  <si>
    <t>CLEPGEN_US</t>
  </si>
  <si>
    <t>NUEPGEN_US</t>
  </si>
  <si>
    <t>RTEPGEN_US</t>
  </si>
  <si>
    <t>HVEPGEN_US</t>
  </si>
  <si>
    <t>WNEPGEN_US</t>
  </si>
  <si>
    <t>SOEPGEN_US</t>
  </si>
  <si>
    <t>GEEPGEN_US</t>
  </si>
  <si>
    <t>OWEPGEN_US</t>
  </si>
  <si>
    <t>WWEPGEN_US</t>
  </si>
  <si>
    <t>HPEPGEN_US</t>
  </si>
  <si>
    <t>PAEPGEN_US</t>
  </si>
  <si>
    <t>OGEPGEN_US</t>
  </si>
  <si>
    <t>OBEPGEN_US</t>
  </si>
  <si>
    <t>TOEPGEN_US</t>
  </si>
  <si>
    <t>2023-12</t>
  </si>
  <si>
    <t>Carbon Dioxide Emissions from Petroleum and Other Liquid Fuels</t>
  </si>
  <si>
    <t>Total electric power sector net generation by all energy sources, United States</t>
  </si>
  <si>
    <t>Electric power sector net generation from other nonrenewable fuels, United States</t>
  </si>
  <si>
    <t>Electric power sector net generation from other gases, United States</t>
  </si>
  <si>
    <t>Electric power sector net generation from petroleum, United States</t>
  </si>
  <si>
    <t>Electric power sector net generation from renewable energy (all types), United States</t>
  </si>
  <si>
    <t>Electric power sector net generation from waste biomass, United States</t>
  </si>
  <si>
    <t>Electric power sector net generation from wood biomass, United States</t>
  </si>
  <si>
    <t>Electric power sector net generation from geothermal, United States</t>
  </si>
  <si>
    <t>Electric power sector net generation from utility-scale solar, United States</t>
  </si>
  <si>
    <t>Electric power sector net generation from wind, United States</t>
  </si>
  <si>
    <t>Electric power sector net generation from conventional hydropower, United States</t>
  </si>
  <si>
    <t>Electric power sector net generation from pumped storage hydropower, United States</t>
  </si>
  <si>
    <t>Electric power sector net generation from nuclear, United States</t>
  </si>
  <si>
    <t>Electric power sector net generation from coal, United States</t>
  </si>
  <si>
    <t>Electric power sector net generation from natural gas, United States</t>
  </si>
  <si>
    <t>Carbon Dioxide Emissions from Natural Gas</t>
  </si>
  <si>
    <t>Carbon Dioxide Emissions from Coal</t>
  </si>
  <si>
    <t>2023-11</t>
  </si>
  <si>
    <t>2023-10</t>
  </si>
  <si>
    <t>2023-09</t>
  </si>
  <si>
    <t>2023-08</t>
  </si>
  <si>
    <t>2023-07</t>
  </si>
  <si>
    <t>2023-06</t>
  </si>
  <si>
    <t>2023-05</t>
  </si>
  <si>
    <t>2023-04</t>
  </si>
  <si>
    <t>2023-03</t>
  </si>
  <si>
    <t>2023-02</t>
  </si>
  <si>
    <t>2023-01</t>
  </si>
  <si>
    <t>FOR YEAR: 2023</t>
  </si>
  <si>
    <t>MER (2023)</t>
  </si>
  <si>
    <t>STEO (2023)</t>
  </si>
  <si>
    <t>Electric power sector net generation (billion kilowatt-hours)</t>
  </si>
  <si>
    <t>Electric power sector net generation (million kilowatt-hours)</t>
  </si>
  <si>
    <t>MER+STEO combined estimate (2023)</t>
  </si>
  <si>
    <t>**uses MER when available, STEO if not</t>
  </si>
  <si>
    <t>Annual Estimate</t>
  </si>
  <si>
    <t>Share of total generation</t>
  </si>
  <si>
    <t>FOR YEAR: 2022-2023</t>
  </si>
  <si>
    <t>MER (2022-2023)</t>
  </si>
  <si>
    <t>Residential Sector</t>
  </si>
  <si>
    <t>Commercial Sector</t>
  </si>
  <si>
    <t>Industrial Sector</t>
  </si>
  <si>
    <t>Transportation Sector</t>
  </si>
  <si>
    <t>**If MER data for a select month is unavailable, last year's estimate is used</t>
  </si>
  <si>
    <t>Total Energy Electric Power Sector CO2 Emissions</t>
  </si>
  <si>
    <t>[CAN AUTOMATE PRELIM w/ IMPUTED MER DATA]</t>
  </si>
  <si>
    <t>pct_chng</t>
  </si>
  <si>
    <t>chng_mmmt</t>
  </si>
  <si>
    <t xml:space="preserve">Electricity Net Generation From Coal, Electric Power Sector </t>
  </si>
  <si>
    <t xml:space="preserve">Electricity Net Generation From Natural Gas, Electric Power Sector </t>
  </si>
  <si>
    <t xml:space="preserve">Electricity Net Generation From Other Gases, Electric Power Sector </t>
  </si>
  <si>
    <t xml:space="preserve">Electricity Net Generation From Petroleum, Electric Power Sector </t>
  </si>
  <si>
    <t xml:space="preserve">Electricity Net Generation From Waste, Electric Power Sector </t>
  </si>
  <si>
    <t xml:space="preserve">Electricity Net Generation From Wood, Electric Power Sector </t>
  </si>
  <si>
    <t xml:space="preserve">Electricity Net Generation From Nuclear Electric Power, Electric Power Sector </t>
  </si>
  <si>
    <t xml:space="preserve">Utility-Scale Solar Electricity Net Generation:  Electric Power Sector </t>
  </si>
  <si>
    <t xml:space="preserve">Electricity Net Generation From Wind, Electric Power Sector </t>
  </si>
  <si>
    <t xml:space="preserve">Electricity Net Generation From Conventional Hydroelectric Power, Electric Power Sector </t>
  </si>
  <si>
    <t xml:space="preserve">Electricity Net Generation From Hydroelectric Pumped Storage, Electric Power Sector </t>
  </si>
  <si>
    <t xml:space="preserve">Electricity Net Generation From Geothermal, Electric Power Sector </t>
  </si>
  <si>
    <t xml:space="preserve">Electricity Net Generation Total (including from sources not shown), Electric Power Sector </t>
  </si>
  <si>
    <t>diff. from 2022</t>
  </si>
  <si>
    <r>
      <t>2022</t>
    </r>
    <r>
      <rPr>
        <sz val="11"/>
        <color theme="1"/>
        <rFont val="Calibri"/>
        <family val="2"/>
      </rPr>
      <t>–23</t>
    </r>
  </si>
  <si>
    <t>share of electric power emissions</t>
  </si>
  <si>
    <t>direct emissions</t>
  </si>
  <si>
    <t>all other fossil fuels</t>
  </si>
  <si>
    <t>residual fuel oil</t>
  </si>
  <si>
    <t>coal (incl. net imports)</t>
  </si>
  <si>
    <t>Table 1. Total U.S. energy-related CO2 emissions by sector, 2019–2023</t>
  </si>
  <si>
    <t>Sector</t>
  </si>
  <si>
    <t>Electric power</t>
  </si>
  <si>
    <r>
      <t xml:space="preserve">Data source: U.S. Energy Information Administration, </t>
    </r>
    <r>
      <rPr>
        <i/>
        <sz val="9"/>
        <color rgb="FF000000"/>
        <rFont val="Calibri"/>
        <family val="2"/>
      </rPr>
      <t>Monthly Energy Review</t>
    </r>
    <r>
      <rPr>
        <sz val="9"/>
        <color rgb="FF000000"/>
        <rFont val="Calibri"/>
        <family val="2"/>
      </rPr>
      <t>, Tables 11.1–11.6, January 2024</t>
    </r>
  </si>
  <si>
    <t>Figure 1. U.S. energy-related CO2 emissions by sector, 1990–2023</t>
  </si>
  <si>
    <t>Figure 2. Share of U.S. electric power sector generation by fuel source, 1990–2023</t>
  </si>
  <si>
    <t>Figure 3. . U.S. CO2 emissions associated with the residential and commercial sectors, 1990–2023</t>
  </si>
  <si>
    <t>Figure 4. U.S. industrial sector CO2 emissions by fuel source, 1990–2023</t>
  </si>
  <si>
    <t>Figure 5. U.S. transportation sector CO2 emissions by fuel source, 1990–2023</t>
  </si>
  <si>
    <t>Change from 2022-2023</t>
  </si>
  <si>
    <t>2024</t>
  </si>
  <si>
    <t>2024-12</t>
  </si>
  <si>
    <t>2024-11</t>
  </si>
  <si>
    <t>2024-10</t>
  </si>
  <si>
    <t>2024-09</t>
  </si>
  <si>
    <t>2024-08</t>
  </si>
  <si>
    <t>2024-07</t>
  </si>
  <si>
    <t>2024-06</t>
  </si>
  <si>
    <t>2024-05</t>
  </si>
  <si>
    <t>2024-04</t>
  </si>
  <si>
    <t>2024-03</t>
  </si>
  <si>
    <t>2024-02</t>
  </si>
  <si>
    <t>2024-01</t>
  </si>
  <si>
    <t>{"frequency":"monthly","data":["value"],"facets":{"msn": ["ZWHDPUS", "ZWCDPUS"]},"start":"2022-01","end":"2024-12","sort":[{"column":"period","direction":"desc"}],"offset":0,"length":5000}</t>
  </si>
  <si>
    <t>13</t>
  </si>
  <si>
    <t>704</t>
  </si>
  <si>
    <t>32</t>
  </si>
  <si>
    <t>430</t>
  </si>
  <si>
    <t>97</t>
  </si>
  <si>
    <t>186</t>
  </si>
  <si>
    <t>211</t>
  </si>
  <si>
    <t>37</t>
  </si>
  <si>
    <t>342</t>
  </si>
  <si>
    <t>9</t>
  </si>
  <si>
    <t>390</t>
  </si>
  <si>
    <t>4</t>
  </si>
  <si>
    <t>293</t>
  </si>
  <si>
    <t>20</t>
  </si>
  <si>
    <t>157</t>
  </si>
  <si>
    <t>113</t>
  </si>
  <si>
    <t>46</t>
  </si>
  <si>
    <t>281</t>
  </si>
  <si>
    <t>31</t>
  </si>
  <si>
    <t>489</t>
  </si>
  <si>
    <t>575</t>
  </si>
  <si>
    <t>840</t>
  </si>
  <si>
    <t>11</t>
  </si>
  <si>
    <t>624</t>
  </si>
  <si>
    <t>505</t>
  </si>
  <si>
    <t>73</t>
  </si>
  <si>
    <t>207</t>
  </si>
  <si>
    <t>204</t>
  </si>
  <si>
    <t>350</t>
  </si>
  <si>
    <t>10</t>
  </si>
  <si>
    <t>5</t>
  </si>
  <si>
    <t>210</t>
  </si>
  <si>
    <t>43</t>
  </si>
  <si>
    <t>109</t>
  </si>
  <si>
    <t>145</t>
  </si>
  <si>
    <t>297</t>
  </si>
  <si>
    <t>585</t>
  </si>
  <si>
    <t>621</t>
  </si>
  <si>
    <t>17</t>
  </si>
  <si>
    <t>715</t>
  </si>
  <si>
    <t>781</t>
  </si>
  <si>
    <t>23</t>
  </si>
  <si>
    <t>511</t>
  </si>
  <si>
    <t>257</t>
  </si>
  <si>
    <t>202</t>
  </si>
  <si>
    <t>359</t>
  </si>
  <si>
    <t>394</t>
  </si>
  <si>
    <t>270</t>
  </si>
  <si>
    <t>26</t>
  </si>
  <si>
    <t>147</t>
  </si>
  <si>
    <t>122</t>
  </si>
  <si>
    <t>49</t>
  </si>
  <si>
    <t>27</t>
  </si>
  <si>
    <t>525</t>
  </si>
  <si>
    <t>712</t>
  </si>
  <si>
    <t>8</t>
  </si>
  <si>
    <t>914</t>
  </si>
  <si>
    <t>Residential sector emissions by month and fuel, 2023-2024</t>
  </si>
  <si>
    <t>Nat. gas</t>
  </si>
  <si>
    <t>2023-2024</t>
  </si>
  <si>
    <t>Pet.</t>
  </si>
  <si>
    <t>Elec.</t>
  </si>
  <si>
    <t>2025</t>
  </si>
  <si>
    <t>Figure 1. U.S. energy-related CO2 emissions by sector, 1990–2025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</si>
</sst>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yyyy\-mm\-dd"/>
    <numFmt numFmtId="165" formatCode="#,##0.0"/>
    <numFmt numFmtId="166" formatCode="0.0%"/>
    <numFmt numFmtId="167" formatCode="0.0"/>
    <numFmt numFmtId="168" formatCode="_(* #,##0_);_(* \(#,##0\);_(* &quot;-&quot;??_);_(@_)"/>
    <numFmt numFmtId="169" formatCode="#,##0.0%"/>
    <numFmt numFmtId="170" formatCode="#,##0.000000000"/>
  </numFmts>
  <fonts count="36">
    <font>
      <sz val="11"/>
      <color theme="1"/>
      <name val="Arial"/>
      <family val="2"/>
      <scheme val="minor"/>
    </font>
    <font>
      <sz val="11"/>
      <name val="Arial"/>
      <family val="2"/>
      <scheme val="minor"/>
    </font>
    <font>
      <b/>
      <sz val="10"/>
      <name val="Arial"/>
      <family val="2"/>
    </font>
    <font>
      <b/>
      <sz val="12"/>
      <color indexed="8"/>
      <name val="Calibri"/>
      <family val="2"/>
    </font>
    <font>
      <b/>
      <sz val="11"/>
      <color theme="1"/>
      <name val="Arial"/>
      <family val="2"/>
      <scheme val="minor"/>
    </font>
    <font>
      <sz val="11"/>
      <color theme="1"/>
      <name val="Calibri"/>
      <family val="2"/>
    </font>
    <font>
      <sz val="11"/>
      <color theme="1"/>
      <name val="Arial"/>
      <family val="2"/>
      <scheme val="minor"/>
    </font>
    <font>
      <b/>
      <sz val="9"/>
      <color theme="1"/>
      <name val="Calibri"/>
      <family val="2"/>
    </font>
    <font>
      <sz val="9"/>
      <color rgb="FF000000"/>
      <name val="Calibri"/>
      <family val="2"/>
    </font>
    <font>
      <sz val="9"/>
      <color indexed="81"/>
      <name val="Tahoma"/>
      <family val="2"/>
    </font>
    <font>
      <sz val="12"/>
      <color indexed="8"/>
      <name val="Calibri"/>
      <family val="2"/>
    </font>
    <font>
      <sz val="8"/>
      <name val="Arial"/>
      <family val="2"/>
      <scheme val="minor"/>
    </font>
    <font>
      <i/>
      <sz val="11"/>
      <color theme="0" tint="-0.249977111117893"/>
      <name val="Arial"/>
      <family val="2"/>
      <scheme val="minor"/>
    </font>
    <font>
      <b/>
      <sz val="11"/>
      <color rgb="FF0096D7"/>
      <name val="Arial"/>
      <family val="2"/>
      <scheme val="minor"/>
    </font>
    <font>
      <sz val="10"/>
      <color rgb="FF000000"/>
      <name val="Thorndale AMT"/>
    </font>
    <font>
      <b/>
      <sz val="9"/>
      <color rgb="FF000000"/>
      <name val="Arial"/>
      <family val="2"/>
      <scheme val="minor"/>
    </font>
    <font>
      <b/>
      <sz val="11"/>
      <color rgb="FF000000"/>
      <name val="Arial"/>
      <family val="2"/>
      <scheme val="minor"/>
    </font>
    <font>
      <b/>
      <vertAlign val="superscript"/>
      <sz val="11"/>
      <color indexed="8"/>
      <name val="Calibri"/>
      <family val="2"/>
    </font>
    <font>
      <sz val="9"/>
      <color rgb="FF000000"/>
      <name val="Arial"/>
      <family val="2"/>
      <scheme val="minor"/>
    </font>
    <font>
      <vertAlign val="superscript"/>
      <sz val="9"/>
      <color rgb="FF000000"/>
      <name val="Calibri"/>
      <family val="2"/>
    </font>
    <font>
      <sz val="9"/>
      <color indexed="8"/>
      <name val="Calibri"/>
      <family val="2"/>
    </font>
    <font>
      <sz val="10"/>
      <color theme="1"/>
      <name val="Arial"/>
      <family val="2"/>
      <scheme val="minor"/>
    </font>
    <font>
      <sz val="11"/>
      <color theme="1"/>
      <name val="Roboto"/>
    </font>
    <font>
      <i/>
      <sz val="10"/>
      <name val="Arial"/>
      <family val="2"/>
    </font>
    <font>
      <i/>
      <sz val="11"/>
      <color theme="1"/>
      <name val="Arial"/>
      <family val="2"/>
      <scheme val="minor"/>
    </font>
    <font>
      <i/>
      <sz val="11"/>
      <name val="Arial"/>
      <family val="2"/>
      <scheme val="minor"/>
    </font>
    <font>
      <sz val="11"/>
      <color rgb="FF000000"/>
      <name val="Calibri"/>
      <family val="2"/>
    </font>
    <font>
      <b/>
      <sz val="12"/>
      <color indexed="30"/>
      <name val="Arial"/>
      <family val="2"/>
    </font>
    <font>
      <b/>
      <sz val="10"/>
      <color indexed="8"/>
      <name val="Arial"/>
      <family val="2"/>
    </font>
    <font>
      <sz val="10"/>
      <color indexed="8"/>
      <name val="Arial"/>
      <family val="2"/>
    </font>
    <font>
      <sz val="10"/>
      <name val="Tahoma"/>
      <family val="2"/>
    </font>
    <font>
      <b/>
      <sz val="10"/>
      <color indexed="8"/>
      <name val="Arial"/>
      <family val="2"/>
    </font>
    <font>
      <b/>
      <u/>
      <sz val="11"/>
      <color theme="1"/>
      <name val="Arial"/>
      <family val="2"/>
      <scheme val="minor"/>
    </font>
    <font>
      <u/>
      <sz val="11"/>
      <color theme="1"/>
      <name val="Arial"/>
      <family val="2"/>
      <scheme val="minor"/>
    </font>
    <font>
      <b/>
      <sz val="9"/>
      <color rgb="FF000000"/>
      <name val="Calibri"/>
      <family val="2"/>
    </font>
    <font>
      <i/>
      <sz val="9"/>
      <color rgb="FF000000"/>
      <name val="Calibri"/>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7"/>
        <bgColor indexed="64"/>
      </patternFill>
    </fill>
    <fill>
      <patternFill patternType="solid">
        <fgColor indexed="44"/>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65"/>
        <bgColor indexed="64"/>
      </patternFill>
    </fill>
    <fill>
      <patternFill patternType="solid">
        <fgColor rgb="FFCFEAF7"/>
        <bgColor indexed="64"/>
      </patternFill>
    </fill>
    <fill>
      <patternFill patternType="solid">
        <fgColor rgb="FFEBF2FA"/>
        <bgColor indexed="64"/>
      </patternFill>
    </fill>
    <fill>
      <patternFill patternType="solid">
        <fgColor theme="8" tint="0.79998168889431442"/>
        <bgColor indexed="64"/>
      </patternFill>
    </fill>
    <fill>
      <patternFill patternType="solid">
        <fgColor theme="4" tint="0.79998168889431442"/>
        <bgColor indexed="64"/>
      </patternFill>
    </fill>
  </fills>
  <borders count="29">
    <border>
      <left/>
      <right/>
      <top/>
      <bottom/>
      <diagonal/>
    </border>
    <border>
      <left style="thin">
        <color indexed="8"/>
      </left>
      <right style="thin">
        <color indexed="8"/>
      </right>
      <top style="thin">
        <color indexed="8"/>
      </top>
      <bottom/>
      <diagonal/>
    </border>
    <border>
      <left/>
      <right/>
      <top/>
      <bottom style="mediumDashed">
        <color rgb="FFBFBFBF"/>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ck">
        <color rgb="FFBFBFBF"/>
      </bottom>
      <diagonal/>
    </border>
    <border>
      <left/>
      <right/>
      <top/>
      <bottom style="thick">
        <color rgb="FFBFBFBF"/>
      </bottom>
      <diagonal/>
    </border>
    <border>
      <left/>
      <right style="thin">
        <color rgb="FFBFBFBF"/>
      </right>
      <top/>
      <bottom style="thick">
        <color rgb="FFBFBFBF"/>
      </bottom>
      <diagonal/>
    </border>
    <border>
      <left style="thin">
        <color rgb="FF000000"/>
      </left>
      <right style="thin">
        <color rgb="FFBFBFBF"/>
      </right>
      <top style="thick">
        <color rgb="FFBFBFBF"/>
      </top>
      <bottom/>
      <diagonal/>
    </border>
    <border>
      <left style="thin">
        <color rgb="FF000000"/>
      </left>
      <right style="thin">
        <color rgb="FF000000"/>
      </right>
      <top style="thick">
        <color rgb="FFBFBFBF"/>
      </top>
      <bottom/>
      <diagonal/>
    </border>
    <border>
      <left style="thin">
        <color rgb="FF000000"/>
      </left>
      <right style="thin">
        <color rgb="FFBFBFBF"/>
      </right>
      <top/>
      <bottom/>
      <diagonal/>
    </border>
    <border>
      <left style="thin">
        <color rgb="FF000000"/>
      </left>
      <right style="thin">
        <color rgb="FF000000"/>
      </right>
      <top/>
      <bottom/>
      <diagonal/>
    </border>
    <border>
      <left style="thin">
        <color rgb="FF000000"/>
      </left>
      <right style="thin">
        <color rgb="FFBFBFBF"/>
      </right>
      <top/>
      <bottom style="medium">
        <color rgb="FF0096D7"/>
      </bottom>
      <diagonal/>
    </border>
    <border>
      <left style="thin">
        <color rgb="FF000000"/>
      </left>
      <right style="thin">
        <color rgb="FF000000"/>
      </right>
      <top/>
      <bottom style="medium">
        <color rgb="FF0096D7"/>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96D7"/>
      </bottom>
      <diagonal/>
    </border>
    <border>
      <left/>
      <right style="thin">
        <color rgb="FFBFBFBF"/>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right style="medium">
        <color indexed="64"/>
      </right>
      <top/>
      <bottom style="mediumDashed">
        <color rgb="FFBFBFBF"/>
      </bottom>
      <diagonal/>
    </border>
    <border>
      <left/>
      <right/>
      <top style="mediumDashed">
        <color rgb="FFBFBFBF"/>
      </top>
      <bottom style="mediumDashed">
        <color rgb="FFBFBFBF"/>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xf numFmtId="9" fontId="6" fillId="0" borderId="0" applyFont="0" applyFill="0" applyBorder="0" applyAlignment="0" applyProtection="0"/>
    <xf numFmtId="43" fontId="6" fillId="0" borderId="0" applyFont="0" applyFill="0" applyBorder="0" applyAlignment="0" applyProtection="0"/>
    <xf numFmtId="0" fontId="20" fillId="0" borderId="0"/>
    <xf numFmtId="0" fontId="26" fillId="0" borderId="0"/>
    <xf numFmtId="9" fontId="26" fillId="0" borderId="0" applyFont="0" applyFill="0" applyBorder="0" applyAlignment="0" applyProtection="0"/>
  </cellStyleXfs>
  <cellXfs count="154">
    <xf numFmtId="0" fontId="0" fillId="0" borderId="0" xfId="0"/>
    <xf numFmtId="164" fontId="1" fillId="0" borderId="0" xfId="0" applyNumberFormat="1" applyFont="1"/>
    <xf numFmtId="0" fontId="1" fillId="0" borderId="0" xfId="0" applyFont="1"/>
    <xf numFmtId="0" fontId="2" fillId="2" borderId="1" xfId="0" applyFont="1" applyFill="1" applyBorder="1" applyAlignment="1">
      <alignment vertical="top" wrapText="1"/>
    </xf>
    <xf numFmtId="0" fontId="0" fillId="0" borderId="0" xfId="0" quotePrefix="1"/>
    <xf numFmtId="0" fontId="3" fillId="0" borderId="0" xfId="0" applyFont="1"/>
    <xf numFmtId="165" fontId="0" fillId="0" borderId="0" xfId="0" applyNumberFormat="1"/>
    <xf numFmtId="166" fontId="0" fillId="0" borderId="0" xfId="0" applyNumberFormat="1"/>
    <xf numFmtId="0" fontId="4" fillId="0" borderId="0" xfId="0" applyFont="1"/>
    <xf numFmtId="3" fontId="0" fillId="0" borderId="0" xfId="0" applyNumberFormat="1"/>
    <xf numFmtId="167" fontId="0" fillId="0" borderId="0" xfId="0" applyNumberFormat="1"/>
    <xf numFmtId="1" fontId="0" fillId="0" borderId="0" xfId="0" applyNumberFormat="1"/>
    <xf numFmtId="9" fontId="0" fillId="0" borderId="0" xfId="0" applyNumberFormat="1"/>
    <xf numFmtId="2" fontId="0" fillId="0" borderId="0" xfId="0" applyNumberFormat="1"/>
    <xf numFmtId="0" fontId="0" fillId="0" borderId="0" xfId="0" applyAlignment="1">
      <alignment wrapText="1"/>
    </xf>
    <xf numFmtId="10" fontId="0" fillId="0" borderId="0" xfId="0" applyNumberFormat="1"/>
    <xf numFmtId="0" fontId="0" fillId="3" borderId="0" xfId="0" applyFill="1"/>
    <xf numFmtId="9" fontId="0" fillId="0" borderId="0" xfId="1" applyFont="1"/>
    <xf numFmtId="166" fontId="0" fillId="0" borderId="0" xfId="1" applyNumberFormat="1" applyFont="1"/>
    <xf numFmtId="168" fontId="0" fillId="0" borderId="0" xfId="2" applyNumberFormat="1" applyFont="1"/>
    <xf numFmtId="0" fontId="0" fillId="0" borderId="0" xfId="0" applyAlignment="1">
      <alignment horizontal="centerContinuous"/>
    </xf>
    <xf numFmtId="10" fontId="0" fillId="0" borderId="0" xfId="1" applyNumberFormat="1" applyFont="1"/>
    <xf numFmtId="4" fontId="0" fillId="0" borderId="0" xfId="1" applyNumberFormat="1" applyFont="1"/>
    <xf numFmtId="9" fontId="4" fillId="0" borderId="0" xfId="1" applyFont="1"/>
    <xf numFmtId="9" fontId="4" fillId="0" borderId="0" xfId="0" applyNumberFormat="1" applyFont="1"/>
    <xf numFmtId="0" fontId="0" fillId="0" borderId="0" xfId="1" applyNumberFormat="1" applyFont="1"/>
    <xf numFmtId="2" fontId="0" fillId="3" borderId="0" xfId="0" applyNumberFormat="1" applyFill="1"/>
    <xf numFmtId="166" fontId="0" fillId="0" borderId="0" xfId="1" applyNumberFormat="1" applyFont="1" applyFill="1"/>
    <xf numFmtId="0" fontId="0" fillId="0" borderId="3" xfId="0" applyBorder="1"/>
    <xf numFmtId="0" fontId="4" fillId="0" borderId="3" xfId="0" applyFont="1" applyBorder="1"/>
    <xf numFmtId="9" fontId="0" fillId="0" borderId="3" xfId="1" applyFont="1" applyBorder="1"/>
    <xf numFmtId="0" fontId="0" fillId="4" borderId="0" xfId="0" applyFill="1"/>
    <xf numFmtId="49" fontId="0" fillId="0" borderId="0" xfId="0" applyNumberFormat="1"/>
    <xf numFmtId="49" fontId="0" fillId="5" borderId="4" xfId="0" applyNumberFormat="1" applyFill="1" applyBorder="1"/>
    <xf numFmtId="0" fontId="0" fillId="5" borderId="4" xfId="0" applyFill="1" applyBorder="1"/>
    <xf numFmtId="0" fontId="1" fillId="0" borderId="0" xfId="0" applyFont="1" applyAlignment="1">
      <alignment horizontal="right"/>
    </xf>
    <xf numFmtId="0" fontId="0" fillId="0" borderId="0" xfId="0" applyAlignment="1">
      <alignment horizontal="right"/>
    </xf>
    <xf numFmtId="0" fontId="10" fillId="0" borderId="0" xfId="0" applyFont="1"/>
    <xf numFmtId="3" fontId="0" fillId="0" borderId="0" xfId="0" applyNumberFormat="1" applyAlignment="1">
      <alignment horizontal="right"/>
    </xf>
    <xf numFmtId="0" fontId="12" fillId="0" borderId="0" xfId="0" applyFont="1"/>
    <xf numFmtId="3" fontId="12" fillId="0" borderId="0" xfId="0" applyNumberFormat="1" applyFont="1"/>
    <xf numFmtId="0" fontId="14" fillId="0" borderId="0" xfId="0" applyFont="1" applyAlignment="1">
      <alignment horizontal="center"/>
    </xf>
    <xf numFmtId="0" fontId="16" fillId="0" borderId="11" xfId="0" applyFont="1" applyBorder="1" applyAlignment="1">
      <alignment horizontal="left" vertical="top" wrapText="1"/>
    </xf>
    <xf numFmtId="0" fontId="16" fillId="0" borderId="11" xfId="0" applyFont="1" applyBorder="1" applyAlignment="1">
      <alignment horizontal="right" vertical="top" wrapText="1"/>
    </xf>
    <xf numFmtId="0" fontId="16" fillId="0" borderId="13" xfId="0" applyFont="1" applyBorder="1" applyAlignment="1">
      <alignment horizontal="left" vertical="top" wrapText="1"/>
    </xf>
    <xf numFmtId="0" fontId="16" fillId="0" borderId="13" xfId="0" applyFont="1" applyBorder="1" applyAlignment="1">
      <alignment horizontal="right" vertical="top" wrapText="1"/>
    </xf>
    <xf numFmtId="0" fontId="16" fillId="0" borderId="15" xfId="0" applyFont="1" applyBorder="1" applyAlignment="1">
      <alignment horizontal="left" vertical="top" wrapText="1"/>
    </xf>
    <xf numFmtId="0" fontId="16" fillId="0" borderId="15" xfId="0" applyFont="1" applyBorder="1" applyAlignment="1">
      <alignment horizontal="right" vertical="top" wrapText="1"/>
    </xf>
    <xf numFmtId="0" fontId="15" fillId="0" borderId="17" xfId="0" applyFont="1" applyBorder="1" applyAlignment="1">
      <alignment horizontal="left" vertical="top" wrapText="1"/>
    </xf>
    <xf numFmtId="0" fontId="15" fillId="0" borderId="17" xfId="0" applyFont="1" applyBorder="1" applyAlignment="1">
      <alignment horizontal="right" vertical="top" wrapText="1"/>
    </xf>
    <xf numFmtId="0" fontId="18" fillId="0" borderId="17" xfId="0" applyFont="1" applyBorder="1" applyAlignment="1">
      <alignment horizontal="left" vertical="top" wrapText="1" indent="2"/>
    </xf>
    <xf numFmtId="3" fontId="18" fillId="0" borderId="17" xfId="0" applyNumberFormat="1" applyFont="1" applyBorder="1" applyAlignment="1">
      <alignment horizontal="right" vertical="top" wrapText="1"/>
    </xf>
    <xf numFmtId="0" fontId="18" fillId="0" borderId="17" xfId="0" applyFont="1" applyBorder="1" applyAlignment="1">
      <alignment horizontal="right" vertical="top" wrapText="1"/>
    </xf>
    <xf numFmtId="0" fontId="15" fillId="0" borderId="17" xfId="0" applyFont="1" applyBorder="1" applyAlignment="1">
      <alignment horizontal="left" vertical="top" wrapText="1" indent="2"/>
    </xf>
    <xf numFmtId="3" fontId="15" fillId="0" borderId="17" xfId="0" applyNumberFormat="1" applyFont="1" applyBorder="1" applyAlignment="1">
      <alignment horizontal="right" vertical="top" wrapText="1"/>
    </xf>
    <xf numFmtId="0" fontId="15" fillId="0" borderId="18" xfId="0" applyFont="1" applyBorder="1" applyAlignment="1">
      <alignment horizontal="left" vertical="top" wrapText="1"/>
    </xf>
    <xf numFmtId="3" fontId="15" fillId="0" borderId="18" xfId="0" applyNumberFormat="1" applyFont="1" applyBorder="1" applyAlignment="1">
      <alignment horizontal="right" vertical="top" wrapText="1"/>
    </xf>
    <xf numFmtId="0" fontId="15" fillId="0" borderId="18" xfId="0" applyFont="1" applyBorder="1" applyAlignment="1">
      <alignment horizontal="right" vertical="top" wrapText="1"/>
    </xf>
    <xf numFmtId="0" fontId="19" fillId="0" borderId="0" xfId="0" applyFont="1" applyAlignment="1">
      <alignment horizontal="left"/>
    </xf>
    <xf numFmtId="0" fontId="8" fillId="0" borderId="0" xfId="0" applyFont="1" applyAlignment="1">
      <alignment horizontal="left"/>
    </xf>
    <xf numFmtId="0" fontId="15" fillId="0" borderId="0" xfId="0" applyFont="1" applyAlignment="1">
      <alignment horizontal="left" vertical="top" wrapText="1"/>
    </xf>
    <xf numFmtId="0" fontId="15" fillId="0" borderId="19" xfId="0" applyFont="1" applyBorder="1" applyAlignment="1">
      <alignment horizontal="left" vertical="top" wrapText="1"/>
    </xf>
    <xf numFmtId="0" fontId="18" fillId="3" borderId="0" xfId="0" applyFont="1" applyFill="1" applyAlignment="1">
      <alignment horizontal="left" vertical="top" wrapText="1"/>
    </xf>
    <xf numFmtId="3" fontId="15" fillId="3" borderId="17" xfId="0" applyNumberFormat="1" applyFont="1" applyFill="1" applyBorder="1" applyAlignment="1">
      <alignment horizontal="right" vertical="top" wrapText="1"/>
    </xf>
    <xf numFmtId="0" fontId="0" fillId="6" borderId="0" xfId="0" applyFill="1"/>
    <xf numFmtId="0" fontId="0" fillId="6" borderId="0" xfId="0" applyFill="1" applyAlignment="1">
      <alignment wrapText="1"/>
    </xf>
    <xf numFmtId="17" fontId="0" fillId="0" borderId="0" xfId="0" applyNumberFormat="1"/>
    <xf numFmtId="0" fontId="21" fillId="0" borderId="0" xfId="0"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3" fontId="22" fillId="0" borderId="0" xfId="0" applyNumberFormat="1" applyFont="1" applyAlignment="1">
      <alignment horizontal="center" vertical="center" wrapText="1"/>
    </xf>
    <xf numFmtId="0" fontId="0" fillId="0" borderId="0" xfId="0" pivotButton="1"/>
    <xf numFmtId="14" fontId="0" fillId="0" borderId="0" xfId="0" applyNumberFormat="1" applyAlignment="1">
      <alignment horizontal="left"/>
    </xf>
    <xf numFmtId="0" fontId="23" fillId="3" borderId="0" xfId="0" applyFont="1" applyFill="1" applyAlignment="1">
      <alignment vertical="top" wrapText="1"/>
    </xf>
    <xf numFmtId="0" fontId="24" fillId="3" borderId="0" xfId="0" applyFont="1" applyFill="1"/>
    <xf numFmtId="0" fontId="25" fillId="3" borderId="0" xfId="0" applyFont="1" applyFill="1"/>
    <xf numFmtId="0" fontId="0" fillId="7" borderId="0" xfId="0" applyFill="1"/>
    <xf numFmtId="9" fontId="0" fillId="7" borderId="0" xfId="0" applyNumberFormat="1" applyFill="1"/>
    <xf numFmtId="9" fontId="14" fillId="0" borderId="0" xfId="0" applyNumberFormat="1" applyFont="1" applyAlignment="1">
      <alignment horizontal="center"/>
    </xf>
    <xf numFmtId="3" fontId="14" fillId="0" borderId="0" xfId="0" applyNumberFormat="1" applyFont="1" applyAlignment="1">
      <alignment horizontal="center"/>
    </xf>
    <xf numFmtId="166" fontId="0" fillId="7" borderId="0" xfId="0" applyNumberFormat="1" applyFill="1"/>
    <xf numFmtId="0" fontId="24" fillId="0" borderId="0" xfId="0" applyFont="1"/>
    <xf numFmtId="43" fontId="0" fillId="0" borderId="0" xfId="2" applyFont="1"/>
    <xf numFmtId="166" fontId="0" fillId="7" borderId="0" xfId="1" applyNumberFormat="1" applyFont="1" applyFill="1"/>
    <xf numFmtId="10" fontId="4" fillId="0" borderId="0" xfId="1" applyNumberFormat="1" applyFont="1"/>
    <xf numFmtId="0" fontId="0" fillId="9" borderId="0" xfId="0" applyFill="1"/>
    <xf numFmtId="0" fontId="28" fillId="10" borderId="4" xfId="0" applyFont="1" applyFill="1" applyBorder="1" applyAlignment="1">
      <alignment horizontal="center" wrapText="1"/>
    </xf>
    <xf numFmtId="0" fontId="28" fillId="10" borderId="23" xfId="0" applyFont="1" applyFill="1" applyBorder="1" applyAlignment="1">
      <alignment horizontal="center" wrapText="1"/>
    </xf>
    <xf numFmtId="165" fontId="28" fillId="10" borderId="23" xfId="0" applyNumberFormat="1" applyFont="1" applyFill="1" applyBorder="1" applyAlignment="1">
      <alignment horizontal="right" wrapText="1"/>
    </xf>
    <xf numFmtId="169" fontId="28" fillId="10" borderId="23" xfId="0" applyNumberFormat="1" applyFont="1" applyFill="1" applyBorder="1" applyAlignment="1">
      <alignment horizontal="right" wrapText="1"/>
    </xf>
    <xf numFmtId="0" fontId="29" fillId="0" borderId="23" xfId="0" applyFont="1" applyBorder="1" applyAlignment="1">
      <alignment horizontal="right" wrapText="1"/>
    </xf>
    <xf numFmtId="165" fontId="29" fillId="0" borderId="23" xfId="0" applyNumberFormat="1" applyFont="1" applyBorder="1" applyAlignment="1">
      <alignment horizontal="right" wrapText="1"/>
    </xf>
    <xf numFmtId="169" fontId="29" fillId="0" borderId="23" xfId="0" applyNumberFormat="1" applyFont="1" applyBorder="1" applyAlignment="1">
      <alignment horizontal="right" wrapText="1"/>
    </xf>
    <xf numFmtId="165" fontId="29" fillId="3" borderId="23" xfId="0" applyNumberFormat="1" applyFont="1" applyFill="1" applyBorder="1" applyAlignment="1">
      <alignment horizontal="right" wrapText="1"/>
    </xf>
    <xf numFmtId="0" fontId="29" fillId="0" borderId="0" xfId="0" applyFont="1" applyAlignment="1">
      <alignment horizontal="right" wrapText="1"/>
    </xf>
    <xf numFmtId="165" fontId="29" fillId="0" borderId="0" xfId="0" applyNumberFormat="1" applyFont="1" applyAlignment="1">
      <alignment horizontal="right" wrapText="1"/>
    </xf>
    <xf numFmtId="169" fontId="29" fillId="0" borderId="0" xfId="0" applyNumberFormat="1" applyFont="1" applyAlignment="1">
      <alignment horizontal="right" wrapText="1"/>
    </xf>
    <xf numFmtId="0" fontId="31" fillId="0" borderId="0" xfId="0" applyFont="1" applyAlignment="1">
      <alignment horizontal="right" wrapText="1"/>
    </xf>
    <xf numFmtId="165" fontId="31" fillId="0" borderId="0" xfId="0" applyNumberFormat="1" applyFont="1" applyAlignment="1">
      <alignment horizontal="right" wrapText="1"/>
    </xf>
    <xf numFmtId="3" fontId="0" fillId="7" borderId="0" xfId="0" applyNumberFormat="1" applyFill="1"/>
    <xf numFmtId="3" fontId="1" fillId="0" borderId="0" xfId="0" applyNumberFormat="1" applyFont="1"/>
    <xf numFmtId="9" fontId="0" fillId="0" borderId="0" xfId="1" quotePrefix="1" applyFont="1"/>
    <xf numFmtId="3" fontId="0" fillId="0" borderId="0" xfId="0" quotePrefix="1" applyNumberFormat="1"/>
    <xf numFmtId="168" fontId="0" fillId="7" borderId="0" xfId="2" applyNumberFormat="1" applyFont="1" applyFill="1"/>
    <xf numFmtId="0" fontId="0" fillId="12" borderId="0" xfId="0" applyFill="1"/>
    <xf numFmtId="170" fontId="0" fillId="0" borderId="0" xfId="0" applyNumberFormat="1"/>
    <xf numFmtId="0" fontId="32" fillId="0" borderId="0" xfId="0" applyFont="1" applyAlignment="1">
      <alignment horizontal="center"/>
    </xf>
    <xf numFmtId="0" fontId="32" fillId="0" borderId="0" xfId="0" applyFont="1"/>
    <xf numFmtId="0" fontId="33" fillId="0" borderId="0" xfId="0" applyFont="1" applyAlignment="1">
      <alignment horizontal="center"/>
    </xf>
    <xf numFmtId="0" fontId="0" fillId="0" borderId="0" xfId="0" applyAlignment="1">
      <alignment horizontal="center"/>
    </xf>
    <xf numFmtId="0" fontId="33" fillId="0" borderId="0" xfId="0" applyFont="1" applyAlignment="1">
      <alignment horizontal="left"/>
    </xf>
    <xf numFmtId="0" fontId="0" fillId="3" borderId="0" xfId="0" quotePrefix="1" applyFill="1"/>
    <xf numFmtId="0" fontId="3" fillId="0" borderId="0" xfId="0" applyFont="1" applyAlignment="1">
      <alignment horizontal="left" indent="2"/>
    </xf>
    <xf numFmtId="0" fontId="4" fillId="0" borderId="0" xfId="0" applyFont="1" applyAlignment="1">
      <alignment horizontal="left" indent="2"/>
    </xf>
    <xf numFmtId="0" fontId="32" fillId="0" borderId="0" xfId="0" quotePrefix="1" applyFont="1"/>
    <xf numFmtId="168" fontId="0" fillId="7" borderId="0" xfId="0" applyNumberFormat="1" applyFill="1"/>
    <xf numFmtId="1" fontId="0" fillId="7" borderId="0" xfId="0" applyNumberFormat="1" applyFill="1"/>
    <xf numFmtId="1" fontId="12" fillId="0" borderId="0" xfId="0" applyNumberFormat="1" applyFont="1"/>
    <xf numFmtId="3" fontId="12" fillId="7" borderId="0" xfId="0" applyNumberFormat="1" applyFont="1" applyFill="1"/>
    <xf numFmtId="168" fontId="12" fillId="0" borderId="0" xfId="2" applyNumberFormat="1" applyFont="1"/>
    <xf numFmtId="168" fontId="12" fillId="7" borderId="0" xfId="2" applyNumberFormat="1" applyFont="1" applyFill="1"/>
    <xf numFmtId="0" fontId="7" fillId="0" borderId="24" xfId="0" applyFont="1" applyBorder="1" applyAlignment="1">
      <alignment vertical="center" wrapText="1"/>
    </xf>
    <xf numFmtId="0" fontId="7" fillId="0" borderId="3" xfId="0" applyFont="1" applyBorder="1" applyAlignment="1">
      <alignment horizontal="right" vertical="center" wrapText="1"/>
    </xf>
    <xf numFmtId="0" fontId="8" fillId="0" borderId="25" xfId="0" applyFont="1" applyBorder="1" applyAlignment="1">
      <alignment vertical="center"/>
    </xf>
    <xf numFmtId="3"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xf>
    <xf numFmtId="0" fontId="34" fillId="0" borderId="25" xfId="0" applyFont="1" applyBorder="1" applyAlignment="1">
      <alignment vertical="center"/>
    </xf>
    <xf numFmtId="3" fontId="34" fillId="0" borderId="2" xfId="0" applyNumberFormat="1" applyFont="1" applyBorder="1" applyAlignment="1">
      <alignment horizontal="right" vertical="center"/>
    </xf>
    <xf numFmtId="3" fontId="34" fillId="0" borderId="2" xfId="0" applyNumberFormat="1" applyFont="1" applyBorder="1" applyAlignment="1">
      <alignment horizontal="right" vertical="center" wrapText="1"/>
    </xf>
    <xf numFmtId="0" fontId="0" fillId="13" borderId="0" xfId="0" applyFill="1"/>
    <xf numFmtId="49" fontId="0" fillId="5" borderId="27" xfId="0" applyNumberFormat="1" applyFill="1" applyBorder="1"/>
    <xf numFmtId="0" fontId="0" fillId="5" borderId="27" xfId="0" applyFill="1" applyBorder="1"/>
    <xf numFmtId="0" fontId="0" fillId="0" borderId="28" xfId="0" applyBorder="1"/>
    <xf numFmtId="0" fontId="8" fillId="0" borderId="26" xfId="0" applyFont="1" applyBorder="1" applyAlignment="1">
      <alignment vertical="center" wrapText="1"/>
    </xf>
    <xf numFmtId="0" fontId="30" fillId="8" borderId="0" xfId="0" applyFont="1" applyFill="1" applyAlignment="1">
      <alignment horizontal="left" wrapText="1"/>
    </xf>
    <xf numFmtId="0" fontId="28" fillId="10" borderId="20" xfId="0" applyFont="1" applyFill="1" applyBorder="1" applyAlignment="1">
      <alignment horizontal="center" wrapText="1"/>
    </xf>
    <xf numFmtId="0" fontId="28" fillId="10" borderId="21" xfId="0" applyFont="1" applyFill="1" applyBorder="1" applyAlignment="1">
      <alignment horizontal="center" wrapText="1"/>
    </xf>
    <xf numFmtId="0" fontId="29" fillId="11" borderId="0" xfId="0" applyFont="1" applyFill="1" applyAlignment="1">
      <alignment horizontal="left" wrapText="1"/>
    </xf>
    <xf numFmtId="0" fontId="27" fillId="8" borderId="0" xfId="0" applyFont="1" applyFill="1" applyAlignment="1">
      <alignment horizontal="left" wrapText="1"/>
    </xf>
    <xf numFmtId="0" fontId="28" fillId="10" borderId="22" xfId="0" applyFont="1" applyFill="1" applyBorder="1" applyAlignment="1">
      <alignment horizontal="center" wrapText="1"/>
    </xf>
    <xf numFmtId="0" fontId="0" fillId="0" borderId="0" xfId="0" applyAlignment="1">
      <alignment horizontal="center"/>
    </xf>
    <xf numFmtId="0" fontId="0" fillId="0" borderId="28" xfId="0" applyBorder="1" applyAlignment="1">
      <alignment horizontal="center"/>
    </xf>
    <xf numFmtId="0" fontId="19" fillId="0" borderId="0" xfId="0" applyFont="1" applyAlignment="1">
      <alignment horizontal="left" wrapText="1"/>
    </xf>
    <xf numFmtId="0" fontId="14" fillId="0" borderId="0" xfId="0" applyFont="1" applyAlignment="1">
      <alignment horizontal="center"/>
    </xf>
    <xf numFmtId="0" fontId="8" fillId="0" borderId="0" xfId="0" applyFont="1" applyAlignment="1">
      <alignment horizontal="left"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0" xfId="0" applyFont="1" applyBorder="1" applyAlignment="1">
      <alignment horizontal="left" vertical="top" wrapText="1"/>
    </xf>
    <xf numFmtId="0" fontId="16" fillId="0" borderId="12" xfId="0" applyFont="1" applyBorder="1" applyAlignment="1">
      <alignment horizontal="right" vertical="top" wrapText="1"/>
    </xf>
    <xf numFmtId="0" fontId="16" fillId="0" borderId="14" xfId="0" applyFont="1" applyBorder="1" applyAlignment="1">
      <alignment horizontal="right" vertical="top" wrapText="1"/>
    </xf>
    <xf numFmtId="0" fontId="16" fillId="0" borderId="16" xfId="0" applyFont="1" applyBorder="1" applyAlignment="1">
      <alignment horizontal="right" vertical="top" wrapText="1"/>
    </xf>
  </cellXfs>
  <cellStyles count="6">
    <cellStyle name="Comma" xfId="2" builtinId="3"/>
    <cellStyle name="Normal" xfId="0" builtinId="0"/>
    <cellStyle name="Normal 2" xfId="3" xr:uid="{3420AE09-C933-490D-AE9C-B0936B92B54B}"/>
    <cellStyle name="Normal 3" xfId="4" xr:uid="{E61DA054-FF3A-4F15-AA90-B98634FF9574}"/>
    <cellStyle name="Percent" xfId="1" builtinId="5"/>
    <cellStyle name="Percent 2" xfId="5" xr:uid="{F144B303-71FF-4449-9C2E-1EFD81967162}"/>
  </cellStyles>
  <dxfs count="3">
    <dxf>
      <numFmt numFmtId="3" formatCode="#,##0"/>
    </dxf>
    <dxf>
      <border>
        <left/>
        <right/>
        <top/>
        <bottom style="thick">
          <color theme="4"/>
        </bottom>
        <vertical/>
        <horizontal/>
      </border>
    </dxf>
    <dxf>
      <border>
        <left/>
        <right/>
        <top/>
        <bottom/>
        <vertical/>
        <horizontal style="dotted">
          <color theme="0" tint="-0.24994659260841701"/>
        </horizontal>
      </border>
    </dxf>
  </dxfs>
  <tableStyles count="1" defaultTableStyle="TableStyleMedium2" defaultPivotStyle="PivotStyleLight16">
    <tableStyle name="Table Style 1" pivot="0" count="2" xr9:uid="{00000000-0011-0000-FFFF-FFFF00000000}">
      <tableStyleElement type="wholeTable" dxfId="2"/>
      <tableStyleElement type="headerRow" dxfId="1"/>
    </tableStyle>
  </tableStyles>
  <colors>
    <mruColors>
      <color rgb="FFE3A5AC"/>
      <color rgb="FFA33340"/>
      <color rgb="FF5D9732"/>
      <color rgb="FFFFC702"/>
      <color rgb="FF0070C0"/>
      <color rgb="FF0096D7"/>
      <color rgb="FF7F7F7F"/>
      <color rgb="FFBD732A"/>
      <color rgb="FFB15978"/>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Prelim_Tabs_Figs!$B$116</c:f>
              <c:strCache>
                <c:ptCount val="1"/>
                <c:pt idx="0">
                  <c:v>Coal</c:v>
                </c:pt>
              </c:strCache>
            </c:strRef>
          </c:tx>
          <c:spPr>
            <a:ln w="28575" cap="rnd">
              <a:solidFill>
                <a:schemeClr val="bg1">
                  <a:lumMod val="75000"/>
                </a:schemeClr>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Prelim_Tabs_Figs!$C$116:$AI$116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F2-445A-8578-3D78F74DC1E3}"/>
            </c:ext>
          </c:extLst>
        </c:ser>
        <c:ser>
          <c:idx val="1"/>
          <c:order val="1"/>
          <c:tx>
            <c:strRef>
              <c:f>Prelim_Tabs_Figs!$B$118</c:f>
              <c:strCache>
                <c:ptCount val="1"/>
                <c:pt idx="0">
                  <c:v>Total</c:v>
                </c:pt>
              </c:strCache>
            </c:strRef>
          </c:tx>
          <c:spPr>
            <a:ln w="28575" cap="rnd">
              <a:solidFill>
                <a:schemeClr val="tx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Prelim_Tabs_Figs!$C$118:$AI$118</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F2-445A-8578-3D78F74DC1E3}"/>
            </c:ext>
          </c:extLst>
        </c:ser>
        <c:ser>
          <c:idx val="2"/>
          <c:order val="2"/>
          <c:tx>
            <c:strRef>
              <c:f>Prelim_Tabs_Figs!$B$117</c:f>
              <c:strCache>
                <c:ptCount val="1"/>
                <c:pt idx="0">
                  <c:v>Natural gas</c:v>
                </c:pt>
              </c:strCache>
            </c:strRef>
          </c:tx>
          <c:spPr>
            <a:ln w="28575" cap="rnd">
              <a:solidFill>
                <a:schemeClr val="accent1"/>
              </a:solidFill>
              <a:round/>
            </a:ln>
            <a:effectLst/>
          </c:spPr>
          <c:marker>
            <c:symbol val="none"/>
          </c:marker>
          <c:cat>
            <c:numRef>
              <c:f>Prelim_Tabs_Figs!$C$115:$AI$115</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Prelim_Tabs_Figs!$C$117:$AI$117</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F2-445A-8578-3D78F74DC1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Prelim_Tabs_Figs!$B$305</c:f>
              <c:strCache>
                <c:ptCount val="1"/>
                <c:pt idx="0">
                  <c:v>Air travel passengers (millions)</c:v>
                </c:pt>
              </c:strCache>
            </c:strRef>
          </c:tx>
          <c:spPr>
            <a:ln w="28575" cap="rnd">
              <a:solidFill>
                <a:schemeClr val="accent1"/>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Prelim_Tabs_Figs!$C$305:$AX$305</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A907-43CF-BF44-6FFBAB81B11A}"/>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Prelim_Tabs_Figs!$B$306</c:f>
              <c:strCache>
                <c:ptCount val="1"/>
                <c:pt idx="0">
                  <c:v>Retail jet fuel price (cents per gallon)</c:v>
                </c:pt>
              </c:strCache>
            </c:strRef>
          </c:tx>
          <c:spPr>
            <a:ln w="28575" cap="rnd">
              <a:solidFill>
                <a:schemeClr val="accent2"/>
              </a:solidFill>
              <a:round/>
            </a:ln>
            <a:effectLst/>
          </c:spPr>
          <c:marker>
            <c:symbol val="none"/>
          </c:marker>
          <c:cat>
            <c:numRef>
              <c:f>Prelim_Tabs_Figs!$C$304:$AX$304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Prelim_Tabs_Figs!$C$306:$AX$306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A907-43CF-BF44-6FFBAB81B11A}"/>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Prelim_Tabs_Figs!$B$84</c:f>
              <c:strCache>
                <c:ptCount val="1"/>
                <c:pt idx="0">
                  <c:v>coal-fired generation</c:v>
                </c:pt>
              </c:strCache>
            </c:strRef>
          </c:tx>
          <c:spPr>
            <a:ln w="28575" cap="rnd">
              <a:solidFill>
                <a:schemeClr val="bg2">
                  <a:lumMod val="60000"/>
                  <a:lumOff val="40000"/>
                </a:schemeClr>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Prelim_Tabs_Figs!$C$84:$AJ$84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1C-4901-9179-E6F5A1AD2B38}"/>
            </c:ext>
          </c:extLst>
        </c:ser>
        <c:ser>
          <c:idx val="1"/>
          <c:order val="1"/>
          <c:tx>
            <c:strRef>
              <c:f>Prelim_Tabs_Figs!$B$85</c:f>
              <c:strCache>
                <c:ptCount val="1"/>
                <c:pt idx="0">
                  <c:v>natural gas-fired generation</c:v>
                </c:pt>
              </c:strCache>
            </c:strRef>
          </c:tx>
          <c:spPr>
            <a:ln w="28575" cap="rnd">
              <a:solidFill>
                <a:schemeClr val="accent1"/>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Prelim_Tabs_Figs!$C$85:$AJ$85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1C-4901-9179-E6F5A1AD2B38}"/>
            </c:ext>
          </c:extLst>
        </c:ser>
        <c:ser>
          <c:idx val="2"/>
          <c:order val="2"/>
          <c:tx>
            <c:strRef>
              <c:f>Prelim_Tabs_Figs!$B$86</c:f>
              <c:strCache>
                <c:ptCount val="1"/>
                <c:pt idx="0">
                  <c:v>petroleum-fired generation</c:v>
                </c:pt>
              </c:strCache>
            </c:strRef>
          </c:tx>
          <c:spPr>
            <a:ln w="28575" cap="rnd">
              <a:solidFill>
                <a:schemeClr val="accent2"/>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Prelim_Tabs_Figs!$C$86:$AJ$86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1C-4901-9179-E6F5A1AD2B38}"/>
            </c:ext>
          </c:extLst>
        </c:ser>
        <c:ser>
          <c:idx val="3"/>
          <c:order val="3"/>
          <c:tx>
            <c:strRef>
              <c:f>Prelim_Tabs_Figs!$B$87</c:f>
              <c:strCache>
                <c:ptCount val="1"/>
                <c:pt idx="0">
                  <c:v>wind and solar</c:v>
                </c:pt>
              </c:strCache>
            </c:strRef>
          </c:tx>
          <c:spPr>
            <a:ln w="28575" cap="rnd">
              <a:solidFill>
                <a:schemeClr val="accent4"/>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Prelim_Tabs_Figs!$C$87:$AJ$87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1C-4901-9179-E6F5A1AD2B38}"/>
            </c:ext>
          </c:extLst>
        </c:ser>
        <c:ser>
          <c:idx val="4"/>
          <c:order val="4"/>
          <c:tx>
            <c:strRef>
              <c:f>Prelim_Tabs_Figs!$B$88</c:f>
              <c:strCache>
                <c:ptCount val="1"/>
                <c:pt idx="0">
                  <c:v>nuclear</c:v>
                </c:pt>
              </c:strCache>
            </c:strRef>
          </c:tx>
          <c:spPr>
            <a:ln w="28575" cap="rnd">
              <a:solidFill>
                <a:schemeClr val="accent5"/>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Prelim_Tabs_Figs!$C$88:$AJ$88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521C-4901-9179-E6F5A1AD2B38}"/>
            </c:ext>
          </c:extLst>
        </c:ser>
        <c:ser>
          <c:idx val="5"/>
          <c:order val="5"/>
          <c:tx>
            <c:strRef>
              <c:f>Prelim_Tabs_Figs!$B$89</c:f>
              <c:strCache>
                <c:ptCount val="1"/>
                <c:pt idx="0">
                  <c:v>other renewables</c:v>
                </c:pt>
              </c:strCache>
            </c:strRef>
          </c:tx>
          <c:spPr>
            <a:ln w="28575" cap="rnd">
              <a:solidFill>
                <a:schemeClr val="accent3"/>
              </a:solidFill>
              <a:round/>
            </a:ln>
            <a:effectLst/>
          </c:spPr>
          <c:marker>
            <c:symbol val="none"/>
          </c:marker>
          <c:cat>
            <c:strRef>
              <c:f>Prelim_Tabs_Figs!$C$83:$AJ$83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Prelim_Tabs_Figs!$C$89:$AJ$89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521C-4901-9179-E6F5A1AD2B38}"/>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Prelim_Tabs_Figs!$C$239:$AJ$239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E2C-4EF3-B250-8341E7870416}"/>
            </c:ext>
          </c:extLst>
        </c:ser>
        <c:ser>
          <c:idx val="1"/>
          <c:order val="1"/>
          <c:spPr>
            <a:ln w="28575" cap="rnd">
              <a:solidFill>
                <a:schemeClr val="bg1">
                  <a:lumMod val="65000"/>
                </a:schemeClr>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Prelim_Tabs_Figs!$C$240:$AJ$240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E2C-4EF3-B250-8341E7870416}"/>
            </c:ext>
          </c:extLst>
        </c:ser>
        <c:ser>
          <c:idx val="6"/>
          <c:order val="6"/>
          <c:spPr>
            <a:ln w="28575" cap="rnd">
              <a:solidFill>
                <a:schemeClr val="accent2"/>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Prelim_Tabs_Figs!$C$245:$AJ$245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E2C-4EF3-B250-8341E7870416}"/>
            </c:ext>
          </c:extLst>
        </c:ser>
        <c:ser>
          <c:idx val="7"/>
          <c:order val="7"/>
          <c:spPr>
            <a:ln w="28575" cap="rnd">
              <a:solidFill>
                <a:schemeClr val="tx1"/>
              </a:solidFill>
              <a:round/>
            </a:ln>
            <a:effectLst/>
          </c:spPr>
          <c:marker>
            <c:symbol val="none"/>
          </c:marker>
          <c:cat>
            <c:strRef>
              <c:f>Prelim_Tabs_Figs!$C$238:$AJ$238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Prelim_Tabs_Figs!$C$246:$AJ$246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E2C-4EF3-B250-8341E7870416}"/>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Prelim_Tabs_Figs!$C$241:$AJ$241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E2C-4EF3-B250-8341E7870416}"/>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Prelim_Tabs_Figs!$C$242:$AJ$242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E2C-4EF3-B250-8341E7870416}"/>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Prelim_Tabs_Figs!$C$243:$AJ$243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E2C-4EF3-B250-8341E7870416}"/>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Prelim_Tabs_Figs!$C$238:$AJ$238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Prelim_Tabs_Figs!$C$244:$AJ$244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E2C-4EF3-B250-8341E7870416}"/>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Report_Tabs_Figs_prelim!$B$79</c:f>
              <c:strCache>
                <c:ptCount val="1"/>
                <c:pt idx="0">
                  <c:v>commercial direct use</c:v>
                </c:pt>
              </c:strCache>
            </c:strRef>
          </c:tx>
          <c:spPr>
            <a:ln w="28575" cap="rnd">
              <a:solidFill>
                <a:schemeClr val="accent5"/>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Report_Tabs_Figs_prelim!$C$79:$AJ$79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7F9-4BAD-97EB-AFDDA5EDD258}"/>
            </c:ext>
          </c:extLst>
        </c:ser>
        <c:ser>
          <c:idx val="5"/>
          <c:order val="1"/>
          <c:tx>
            <c:strRef>
              <c:f>Report_Tabs_Figs_prelim!$B$80</c:f>
              <c:strCache>
                <c:ptCount val="1"/>
                <c:pt idx="0">
                  <c:v>commercial purchased electricity</c:v>
                </c:pt>
              </c:strCache>
            </c:strRef>
          </c:tx>
          <c:spPr>
            <a:ln w="28575" cap="rnd">
              <a:solidFill>
                <a:schemeClr val="accent6"/>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Report_Tabs_Figs_prelim!$C$80:$AJ$80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7F9-4BAD-97EB-AFDDA5EDD258}"/>
            </c:ext>
          </c:extLst>
        </c:ser>
        <c:ser>
          <c:idx val="0"/>
          <c:order val="2"/>
          <c:tx>
            <c:strRef>
              <c:f>Report_Tabs_Figs_prelim!$B$81</c:f>
              <c:strCache>
                <c:ptCount val="1"/>
                <c:pt idx="0">
                  <c:v>residential direct use</c:v>
                </c:pt>
              </c:strCache>
            </c:strRef>
          </c:tx>
          <c:spPr>
            <a:ln w="28575" cap="rnd">
              <a:solidFill>
                <a:schemeClr val="accent1"/>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Report_Tabs_Figs_prelim!$C$81:$AJ$81</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7F9-4BAD-97EB-AFDDA5EDD258}"/>
            </c:ext>
          </c:extLst>
        </c:ser>
        <c:ser>
          <c:idx val="1"/>
          <c:order val="3"/>
          <c:tx>
            <c:strRef>
              <c:f>Report_Tabs_Figs_prelim!$B$82</c:f>
              <c:strCache>
                <c:ptCount val="1"/>
                <c:pt idx="0">
                  <c:v>residential purchased electricity</c:v>
                </c:pt>
              </c:strCache>
            </c:strRef>
          </c:tx>
          <c:spPr>
            <a:ln w="28575" cap="rnd">
              <a:solidFill>
                <a:schemeClr val="accent2"/>
              </a:solidFill>
              <a:round/>
            </a:ln>
            <a:effectLst/>
          </c:spPr>
          <c:marker>
            <c:symbol val="none"/>
          </c:marker>
          <c:cat>
            <c:strRef>
              <c:f>Report_Tabs_Figs_prelim!$C$78:$AJ$78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Report_Tabs_Figs_prelim!$C$82:$AJ$82</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7F9-4BAD-97EB-AFDDA5EDD25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A228-460C-AFD0-9C9A675446BD}"/>
            </c:ext>
          </c:extLst>
        </c:ser>
        <c:ser>
          <c:idx val="1"/>
          <c:order val="1"/>
          <c:spPr>
            <a:ln w="28575" cap="rnd">
              <a:solidFill>
                <a:schemeClr val="accent2"/>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A228-460C-AFD0-9C9A675446BD}"/>
            </c:ext>
          </c:extLst>
        </c:ser>
        <c:ser>
          <c:idx val="2"/>
          <c:order val="2"/>
          <c:spPr>
            <a:ln w="28575" cap="rnd">
              <a:solidFill>
                <a:schemeClr val="accent3"/>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Report_Tabs_Figs_prelim!$C$147:$AJ$147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A228-460C-AFD0-9C9A675446BD}"/>
            </c:ext>
          </c:extLst>
        </c:ser>
        <c:ser>
          <c:idx val="3"/>
          <c:order val="3"/>
          <c:spPr>
            <a:ln w="28575" cap="rnd">
              <a:solidFill>
                <a:schemeClr val="accent5"/>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Report_Tabs_Figs_prelim!$C$148:$AJ$148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A228-460C-AFD0-9C9A675446BD}"/>
            </c:ext>
          </c:extLst>
        </c:ser>
        <c:ser>
          <c:idx val="4"/>
          <c:order val="4"/>
          <c:spPr>
            <a:ln w="28575" cap="rnd">
              <a:solidFill>
                <a:schemeClr val="accent4"/>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Report_Tabs_Figs_prelim!$C$149:$AJ$149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A228-460C-AFD0-9C9A675446BD}"/>
            </c:ext>
          </c:extLst>
        </c:ser>
        <c:ser>
          <c:idx val="5"/>
          <c:order val="5"/>
          <c:spPr>
            <a:ln w="28575" cap="rnd">
              <a:solidFill>
                <a:schemeClr val="tx1"/>
              </a:solidFill>
              <a:round/>
            </a:ln>
            <a:effectLst/>
          </c:spPr>
          <c:marker>
            <c:symbol val="none"/>
          </c:marker>
          <c:cat>
            <c:strRef>
              <c:f>Report_Tabs_Figs_prelim!$C$144:$AJ$144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Report_Tabs_Figs_prelim!$C$150:$AJ$150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A228-460C-AFD0-9C9A675446BD}"/>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Report_Tabs_Figs_prelim!$B$11</c:f>
              <c:strCache>
                <c:ptCount val="1"/>
                <c:pt idx="0">
                  <c:v>residential</c:v>
                </c:pt>
              </c:strCache>
            </c:strRef>
          </c:tx>
          <c:spPr>
            <a:ln w="28575" cap="rnd">
              <a:solidFill>
                <a:srgbClr val="A3334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Report_Tabs_Figs_prelim!$C$11:$AJ$11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BED3-4771-9E3B-F86C97A7F8F3}"/>
            </c:ext>
          </c:extLst>
        </c:ser>
        <c:ser>
          <c:idx val="1"/>
          <c:order val="1"/>
          <c:tx>
            <c:strRef>
              <c:f>Report_Tabs_Figs_prelim!$B$12</c:f>
              <c:strCache>
                <c:ptCount val="1"/>
                <c:pt idx="0">
                  <c:v>commercial</c:v>
                </c:pt>
              </c:strCache>
            </c:strRef>
          </c:tx>
          <c:spPr>
            <a:ln w="28575" cap="rnd">
              <a:solidFill>
                <a:srgbClr val="E3A5AC"/>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Report_Tabs_Figs_prelim!$C$12:$AJ$12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BED3-4771-9E3B-F86C97A7F8F3}"/>
            </c:ext>
          </c:extLst>
        </c:ser>
        <c:ser>
          <c:idx val="2"/>
          <c:order val="2"/>
          <c:tx>
            <c:strRef>
              <c:f>Report_Tabs_Figs_prelim!$B$13</c:f>
              <c:strCache>
                <c:ptCount val="1"/>
                <c:pt idx="0">
                  <c:v>industrial</c:v>
                </c:pt>
              </c:strCache>
            </c:strRef>
          </c:tx>
          <c:spPr>
            <a:ln w="28575" cap="rnd">
              <a:solidFill>
                <a:schemeClr val="accent3"/>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Report_Tabs_Figs_prelim!$C$13:$AJ$13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BED3-4771-9E3B-F86C97A7F8F3}"/>
            </c:ext>
          </c:extLst>
        </c:ser>
        <c:ser>
          <c:idx val="3"/>
          <c:order val="3"/>
          <c:tx>
            <c:strRef>
              <c:f>Report_Tabs_Figs_prelim!$B$14</c:f>
              <c:strCache>
                <c:ptCount val="1"/>
                <c:pt idx="0">
                  <c:v>transportation</c:v>
                </c:pt>
              </c:strCache>
            </c:strRef>
          </c:tx>
          <c:spPr>
            <a:ln w="28575" cap="rnd">
              <a:solidFill>
                <a:srgbClr val="0070C0"/>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Report_Tabs_Figs_prelim!$C$14:$AJ$14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BED3-4771-9E3B-F86C97A7F8F3}"/>
            </c:ext>
          </c:extLst>
        </c:ser>
        <c:ser>
          <c:idx val="4"/>
          <c:order val="4"/>
          <c:tx>
            <c:strRef>
              <c:f>Report_Tabs_Figs_prelim!$B$15</c:f>
              <c:strCache>
                <c:ptCount val="1"/>
                <c:pt idx="0">
                  <c:v>electric power</c:v>
                </c:pt>
              </c:strCache>
            </c:strRef>
          </c:tx>
          <c:spPr>
            <a:ln w="28575" cap="rnd">
              <a:solidFill>
                <a:schemeClr val="accent4"/>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Report_Tabs_Figs_prelim!$C$15:$AJ$15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BED3-4771-9E3B-F86C97A7F8F3}"/>
            </c:ext>
          </c:extLst>
        </c:ser>
        <c:ser>
          <c:idx val="5"/>
          <c:order val="5"/>
          <c:tx>
            <c:strRef>
              <c:f>Report_Tabs_Figs_prelim!$B$16</c:f>
              <c:strCache>
                <c:ptCount val="1"/>
                <c:pt idx="0">
                  <c:v>total</c:v>
                </c:pt>
              </c:strCache>
            </c:strRef>
          </c:tx>
          <c:spPr>
            <a:ln w="28575" cap="rnd">
              <a:solidFill>
                <a:schemeClr val="tx1"/>
              </a:solidFill>
              <a:round/>
            </a:ln>
            <a:effectLst/>
          </c:spPr>
          <c:marker>
            <c:symbol val="none"/>
          </c:marker>
          <c:cat>
            <c:strRef>
              <c:f>Report_Tabs_Figs_prelim!$C$3:$AJ$3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Report_Tabs_Figs_prelim!$C$16:$AJ$16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BED3-4771-9E3B-F86C97A7F8F3}"/>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Report_Tabs_Figs_prelim!$B$47</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D643-4CD3-9FF5-6AB1E9B9079D}"/>
            </c:ext>
          </c:extLst>
        </c:ser>
        <c:ser>
          <c:idx val="1"/>
          <c:order val="1"/>
          <c:tx>
            <c:strRef>
              <c:f>Report_Tabs_Figs_prelim!$B$48</c:f>
              <c:strCache>
                <c:ptCount val="1"/>
                <c:pt idx="0">
                  <c:v>natural gas-fired generation</c:v>
                </c:pt>
              </c:strCache>
            </c:strRef>
          </c:tx>
          <c:spPr>
            <a:ln w="28575" cap="rnd">
              <a:solidFill>
                <a:schemeClr val="accent1"/>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D643-4CD3-9FF5-6AB1E9B9079D}"/>
            </c:ext>
          </c:extLst>
        </c:ser>
        <c:ser>
          <c:idx val="2"/>
          <c:order val="2"/>
          <c:tx>
            <c:strRef>
              <c:f>Report_Tabs_Figs_prelim!$B$49</c:f>
              <c:strCache>
                <c:ptCount val="1"/>
                <c:pt idx="0">
                  <c:v>petroleum-fired generation</c:v>
                </c:pt>
              </c:strCache>
            </c:strRef>
          </c:tx>
          <c:spPr>
            <a:ln w="28575" cap="rnd">
              <a:solidFill>
                <a:schemeClr val="accent2"/>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Report_Tabs_Figs_prelim!$C$49:$AJ$49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D643-4CD3-9FF5-6AB1E9B9079D}"/>
            </c:ext>
          </c:extLst>
        </c:ser>
        <c:ser>
          <c:idx val="3"/>
          <c:order val="3"/>
          <c:tx>
            <c:strRef>
              <c:f>Report_Tabs_Figs_prelim!$B$50</c:f>
              <c:strCache>
                <c:ptCount val="1"/>
                <c:pt idx="0">
                  <c:v>wind and solar</c:v>
                </c:pt>
              </c:strCache>
            </c:strRef>
          </c:tx>
          <c:spPr>
            <a:ln w="28575" cap="rnd">
              <a:solidFill>
                <a:schemeClr val="accent4"/>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Report_Tabs_Figs_prelim!$C$50:$AJ$50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D643-4CD3-9FF5-6AB1E9B9079D}"/>
            </c:ext>
          </c:extLst>
        </c:ser>
        <c:ser>
          <c:idx val="4"/>
          <c:order val="4"/>
          <c:tx>
            <c:strRef>
              <c:f>Report_Tabs_Figs_prelim!$B$51</c:f>
              <c:strCache>
                <c:ptCount val="1"/>
                <c:pt idx="0">
                  <c:v>nuclear</c:v>
                </c:pt>
              </c:strCache>
            </c:strRef>
          </c:tx>
          <c:spPr>
            <a:ln w="28575" cap="rnd">
              <a:solidFill>
                <a:schemeClr val="accent5"/>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Report_Tabs_Figs_prelim!$C$51:$AJ$51</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D643-4CD3-9FF5-6AB1E9B9079D}"/>
            </c:ext>
          </c:extLst>
        </c:ser>
        <c:ser>
          <c:idx val="5"/>
          <c:order val="5"/>
          <c:tx>
            <c:strRef>
              <c:f>Report_Tabs_Figs_prelim!$B$52</c:f>
              <c:strCache>
                <c:ptCount val="1"/>
                <c:pt idx="0">
                  <c:v>other renewables</c:v>
                </c:pt>
              </c:strCache>
            </c:strRef>
          </c:tx>
          <c:spPr>
            <a:ln w="28575" cap="rnd">
              <a:solidFill>
                <a:schemeClr val="accent3"/>
              </a:solidFill>
              <a:round/>
            </a:ln>
            <a:effectLst/>
          </c:spPr>
          <c:marker>
            <c:symbol val="none"/>
          </c:marker>
          <c:cat>
            <c:strRef>
              <c:f>Report_Tabs_Figs_prelim!$C$46:$AJ$46</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Report_Tabs_Figs_prelim!$C$52:$AJ$52</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D643-4CD3-9FF5-6AB1E9B9079D}"/>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9042529575390796"/>
          <c:h val="0.66435943667968655"/>
        </c:manualLayout>
      </c:layout>
      <c:lineChart>
        <c:grouping val="standard"/>
        <c:varyColors val="0"/>
        <c:ser>
          <c:idx val="0"/>
          <c:order val="0"/>
          <c:spPr>
            <a:ln w="28575" cap="rnd">
              <a:solidFill>
                <a:schemeClr val="accent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Report_Tabs_Figs_prelim!$C$109:$AJ$109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0-5D7F-488A-A6BD-8B3D4F94DE78}"/>
            </c:ext>
          </c:extLst>
        </c:ser>
        <c:ser>
          <c:idx val="1"/>
          <c:order val="1"/>
          <c:spPr>
            <a:ln w="28575" cap="rnd">
              <a:solidFill>
                <a:schemeClr val="bg1">
                  <a:lumMod val="65000"/>
                </a:schemeClr>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Report_Tabs_Figs_prelim!$C$110:$AJ$110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1-5D7F-488A-A6BD-8B3D4F94DE78}"/>
            </c:ext>
          </c:extLst>
        </c:ser>
        <c:ser>
          <c:idx val="6"/>
          <c:order val="6"/>
          <c:spPr>
            <a:ln w="28575" cap="rnd">
              <a:solidFill>
                <a:schemeClr val="accent2"/>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Report_Tabs_Figs_prelim!$C$115:$AJ$115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0">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2-5D7F-488A-A6BD-8B3D4F94DE78}"/>
            </c:ext>
          </c:extLst>
        </c:ser>
        <c:ser>
          <c:idx val="7"/>
          <c:order val="7"/>
          <c:spPr>
            <a:ln w="28575" cap="rnd">
              <a:solidFill>
                <a:schemeClr val="tx1"/>
              </a:solidFill>
              <a:round/>
            </a:ln>
            <a:effectLst/>
          </c:spPr>
          <c:marker>
            <c:symbol val="none"/>
          </c:marker>
          <c:cat>
            <c:strRef>
              <c:f>Report_Tabs_Figs_prelim!$C$108:$AJ$108</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Report_Tabs_Figs_prelim!$C$116:$AJ$116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3-5D7F-488A-A6BD-8B3D4F94DE78}"/>
            </c:ext>
          </c:extLst>
        </c:ser>
        <c:dLbls>
          <c:showLegendKey val="0"/>
          <c:showVal val="0"/>
          <c:showCatName val="0"/>
          <c:showSerName val="0"/>
          <c:showPercent val="0"/>
          <c:showBubbleSize val="0"/>
        </c:dLbls>
        <c:smooth val="0"/>
        <c:axId val="-164441440"/>
        <c:axId val="-164438176"/>
        <c:extLst>
          <c:ext xmlns:c15="http://schemas.microsoft.com/office/drawing/2012/chart" uri="{02D57815-91ED-43cb-92C2-25804820EDAC}">
            <c15:filteredLineSeries>
              <c15:ser>
                <c:idx val="2"/>
                <c:order val="2"/>
                <c:spPr>
                  <a:ln w="28575" cap="rnd">
                    <a:solidFill>
                      <a:schemeClr val="accent3"/>
                    </a:solidFill>
                    <a:round/>
                  </a:ln>
                  <a:effectLst/>
                </c:spPr>
                <c:marker>
                  <c:symbol val="none"/>
                </c:marker>
                <c:cat>
                  <c:strRef>
                    <c:extLst>
                      <c:ex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c:ext uri="{02D57815-91ED-43cb-92C2-25804820EDAC}">
                        <c15:formulaRef>
                          <c15:sqref>Report_Tabs_Figs_prelim!$C$111:$AJ$111</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4-5D7F-488A-A6BD-8B3D4F94DE78}"/>
                  </c:ext>
                </c:extLst>
              </c15:ser>
            </c15:filteredLineSeries>
            <c15:filteredLineSeries>
              <c15:ser>
                <c:idx val="3"/>
                <c:order val="3"/>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Report_Tabs_Figs_prelim!$C$112:$AJ$112</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5-5D7F-488A-A6BD-8B3D4F94DE78}"/>
                  </c:ext>
                </c:extLst>
              </c15:ser>
            </c15:filteredLineSeries>
            <c15:filteredLineSeries>
              <c15:ser>
                <c:idx val="4"/>
                <c:order val="4"/>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Report_Tabs_Figs_prelim!$C$113:$AJ$113</c15:sqref>
                        </c15:formulaRef>
                      </c:ext>
                    </c:extLst>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6-5D7F-488A-A6BD-8B3D4F94DE78}"/>
                  </c:ext>
                </c:extLst>
              </c15:ser>
            </c15:filteredLineSeries>
            <c15:filteredLineSeries>
              <c15:ser>
                <c:idx val="5"/>
                <c:order val="5"/>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Report_Tabs_Figs_prelim!$C$108:$AJ$108</c15:sqref>
                        </c15:formulaRef>
                      </c:ext>
                    </c:extLst>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extLst xmlns:c15="http://schemas.microsoft.com/office/drawing/2012/chart">
                      <c:ext xmlns:c15="http://schemas.microsoft.com/office/drawing/2012/chart" uri="{02D57815-91ED-43cb-92C2-25804820EDAC}">
                        <c15:formulaRef>
                          <c15:sqref>Report_Tabs_Figs_prelim!$C$114:$AJ$114</c15:sqref>
                        </c15:formulaRef>
                      </c:ext>
                    </c:extLst>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_);_(* \(#,##0\);_(* &quot;-&quot;??_);_(@_)">
                        <c:v>0</c:v>
                      </c:pt>
                    </c:numCache>
                  </c:numRef>
                </c:val>
                <c:smooth val="0"/>
                <c:extLst xmlns:c15="http://schemas.microsoft.com/office/drawing/2012/char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7-5D7F-488A-A6BD-8B3D4F94DE78}"/>
                  </c:ext>
                </c:extLst>
              </c15:ser>
            </c15:filteredLineSeries>
          </c:ext>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Report_Tabs_Figs!$B$104</c:f>
              <c:strCache>
                <c:ptCount val="1"/>
                <c:pt idx="0">
                  <c:v>Coal</c:v>
                </c:pt>
              </c:strCache>
            </c:strRef>
          </c:tx>
          <c:spPr>
            <a:ln w="28575" cap="rnd">
              <a:solidFill>
                <a:schemeClr val="bg1">
                  <a:lumMod val="75000"/>
                </a:schemeClr>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Report_Tabs_Figs!$C$104:$AI$104</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0A3-4D8D-8D20-4029C0CB08E3}"/>
            </c:ext>
          </c:extLst>
        </c:ser>
        <c:ser>
          <c:idx val="1"/>
          <c:order val="1"/>
          <c:tx>
            <c:strRef>
              <c:f>Report_Tabs_Figs!$B$106</c:f>
              <c:strCache>
                <c:ptCount val="1"/>
                <c:pt idx="0">
                  <c:v>Total</c:v>
                </c:pt>
              </c:strCache>
            </c:strRef>
          </c:tx>
          <c:spPr>
            <a:ln w="28575" cap="rnd">
              <a:solidFill>
                <a:schemeClr val="tx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Report_Tabs_Figs!$C$106:$AI$106</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0A3-4D8D-8D20-4029C0CB08E3}"/>
            </c:ext>
          </c:extLst>
        </c:ser>
        <c:ser>
          <c:idx val="2"/>
          <c:order val="2"/>
          <c:tx>
            <c:strRef>
              <c:f>Report_Tabs_Figs!$B$105</c:f>
              <c:strCache>
                <c:ptCount val="1"/>
                <c:pt idx="0">
                  <c:v>Natural gas</c:v>
                </c:pt>
              </c:strCache>
            </c:strRef>
          </c:tx>
          <c:spPr>
            <a:ln w="28575" cap="rnd">
              <a:solidFill>
                <a:schemeClr val="accent1"/>
              </a:solidFill>
              <a:round/>
            </a:ln>
            <a:effectLst/>
          </c:spPr>
          <c:marker>
            <c:symbol val="none"/>
          </c:marker>
          <c:cat>
            <c:numRef>
              <c:f>Report_Tabs_Figs!$C$103:$AI$103</c:f>
              <c:numCache>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Report_Tabs_Figs!$C$105:$AI$105</c:f>
              <c:numCache>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0A3-4D8D-8D20-4029C0CB08E3}"/>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Report_Tabs_Figs!$B$4</c:f>
              <c:strCache>
                <c:ptCount val="1"/>
                <c:pt idx="0">
                  <c:v>coal</c:v>
                </c:pt>
              </c:strCache>
            </c:strRef>
          </c:tx>
          <c:spPr>
            <a:ln w="28575" cap="rnd">
              <a:solidFill>
                <a:srgbClr val="7F7F7F"/>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Report_Tabs_Figs!$C$4:$AI$4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18B-4092-8C39-DDFF310C184C}"/>
            </c:ext>
          </c:extLst>
        </c:ser>
        <c:ser>
          <c:idx val="1"/>
          <c:order val="1"/>
          <c:tx>
            <c:strRef>
              <c:f>Report_Tabs_Figs!$B$5</c:f>
              <c:strCache>
                <c:ptCount val="1"/>
                <c:pt idx="0">
                  <c:v>natural gas</c:v>
                </c:pt>
              </c:strCache>
            </c:strRef>
          </c:tx>
          <c:spPr>
            <a:ln w="28575" cap="rnd">
              <a:solidFill>
                <a:srgbClr val="0096D7"/>
              </a:solidFill>
              <a:round/>
            </a:ln>
            <a:effectLst/>
          </c:spPr>
          <c:marker>
            <c:symbol val="none"/>
          </c:marker>
          <c:cat>
            <c:strRef>
              <c:f>Report_Tabs_Figs!$C$3:$AI$3</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Report_Tabs_Figs!$C$5:$AI$5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18B-4092-8C39-DDFF310C184C}"/>
            </c:ext>
          </c:extLst>
        </c:ser>
        <c:dLbls>
          <c:showLegendKey val="0"/>
          <c:showVal val="0"/>
          <c:showCatName val="0"/>
          <c:showSerName val="0"/>
          <c:showPercent val="0"/>
          <c:showBubbleSize val="0"/>
        </c:dLbls>
        <c:smooth val="0"/>
        <c:axId val="-17532864"/>
        <c:axId val="-17528512"/>
        <c:extLst>
          <c:ext xmlns:c15="http://schemas.microsoft.com/office/drawing/2012/chart" uri="{02D57815-91ED-43cb-92C2-25804820EDAC}">
            <c15:filteredLineSeries>
              <c15:ser>
                <c:idx val="2"/>
                <c:order val="2"/>
                <c:tx>
                  <c:strRef>
                    <c:extLst>
                      <c:ext uri="{02D57815-91ED-43cb-92C2-25804820EDAC}">
                        <c15:formulaRef>
                          <c15:sqref>Report_Tabs_Figs!$B$6</c15:sqref>
                        </c15:formulaRef>
                      </c:ext>
                    </c:extLst>
                    <c:strCache>
                      <c:ptCount val="1"/>
                    </c:strCache>
                  </c:strRef>
                </c:tx>
                <c:spPr>
                  <a:ln w="28575" cap="rnd">
                    <a:solidFill>
                      <a:srgbClr val="BD732A"/>
                    </a:solidFill>
                    <a:round/>
                  </a:ln>
                  <a:effectLst/>
                </c:spPr>
                <c:marker>
                  <c:symbol val="none"/>
                </c:marker>
                <c:cat>
                  <c:strRef>
                    <c:extLst>
                      <c:ex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c:ext uri="{02D57815-91ED-43cb-92C2-25804820EDAC}">
                        <c15:formulaRef>
                          <c15:sqref>Report_Tabs_Figs!$C$6:$AI$6</c15:sqref>
                        </c15:formulaRef>
                      </c:ext>
                    </c:extLst>
                    <c:numCache>
                      <c:formatCode>#,##0</c:formatCode>
                      <c:ptCount val="33"/>
                    </c:numCache>
                  </c:numRef>
                </c:val>
                <c:smooth val="0"/>
                <c:extLst>
                  <c:ext xmlns:c16="http://schemas.microsoft.com/office/drawing/2014/chart" uri="{C3380CC4-5D6E-409C-BE32-E72D297353CC}">
                    <c16:uniqueId val="{00000002-D18B-4092-8C39-DDFF310C184C}"/>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Report_Tabs_Figs!$B$7</c15:sqref>
                        </c15:formulaRef>
                      </c:ext>
                    </c:extLst>
                    <c:strCache>
                      <c:ptCount val="1"/>
                    </c:strCache>
                  </c:strRef>
                </c:tx>
                <c:spPr>
                  <a:ln w="28575" cap="rnd">
                    <a:solidFill>
                      <a:schemeClr val="tx1"/>
                    </a:solidFill>
                    <a:round/>
                  </a:ln>
                  <a:effectLst/>
                </c:spPr>
                <c:marker>
                  <c:symbol val="none"/>
                </c:marker>
                <c:cat>
                  <c:strRef>
                    <c:extLst xmlns:c15="http://schemas.microsoft.com/office/drawing/2012/chart">
                      <c:ext xmlns:c15="http://schemas.microsoft.com/office/drawing/2012/chart" uri="{02D57815-91ED-43cb-92C2-25804820EDAC}">
                        <c15:formulaRef>
                          <c15:sqref>Report_Tabs_Figs!$C$3:$AI$3</c15:sqref>
                        </c15:formulaRef>
                      </c:ext>
                    </c:extLst>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extLst xmlns:c15="http://schemas.microsoft.com/office/drawing/2012/chart">
                      <c:ext xmlns:c15="http://schemas.microsoft.com/office/drawing/2012/chart" uri="{02D57815-91ED-43cb-92C2-25804820EDAC}">
                        <c15:formulaRef>
                          <c15:sqref>Report_Tabs_Figs!$C$7:$AI$7</c15:sqref>
                        </c15:formulaRef>
                      </c:ext>
                    </c:extLst>
                    <c:numCache>
                      <c:formatCode>#,##0</c:formatCode>
                      <c:ptCount val="33"/>
                    </c:numCache>
                  </c:numRef>
                </c:val>
                <c:smooth val="0"/>
                <c:extLst xmlns:c15="http://schemas.microsoft.com/office/drawing/2012/chart">
                  <c:ext xmlns:c16="http://schemas.microsoft.com/office/drawing/2014/chart" uri="{C3380CC4-5D6E-409C-BE32-E72D297353CC}">
                    <c16:uniqueId val="{00000003-D18B-4092-8C39-DDFF310C184C}"/>
                  </c:ext>
                </c:extLst>
              </c15:ser>
            </c15:filteredLineSeries>
          </c:ext>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344313401872805E-2"/>
          <c:y val="0.12650657145308952"/>
          <c:w val="0.90603827360007949"/>
          <c:h val="0.65357910053652601"/>
        </c:manualLayout>
      </c:layout>
      <c:lineChart>
        <c:grouping val="standard"/>
        <c:varyColors val="0"/>
        <c:ser>
          <c:idx val="0"/>
          <c:order val="0"/>
          <c:tx>
            <c:strRef>
              <c:f>Prelim_Tabs_Figs!$B$4</c:f>
              <c:strCache>
                <c:ptCount val="1"/>
                <c:pt idx="0">
                  <c:v>coal</c:v>
                </c:pt>
              </c:strCache>
            </c:strRef>
          </c:tx>
          <c:spPr>
            <a:ln w="28575" cap="rnd">
              <a:solidFill>
                <a:srgbClr val="7F7F7F"/>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Prelim_Tabs_Figs!$C$4:$AJ$4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242B-4F5D-9DC8-0F1028D1A172}"/>
            </c:ext>
          </c:extLst>
        </c:ser>
        <c:ser>
          <c:idx val="1"/>
          <c:order val="1"/>
          <c:tx>
            <c:strRef>
              <c:f>Prelim_Tabs_Figs!$B$5</c:f>
              <c:strCache>
                <c:ptCount val="1"/>
                <c:pt idx="0">
                  <c:v>natural gas</c:v>
                </c:pt>
              </c:strCache>
            </c:strRef>
          </c:tx>
          <c:spPr>
            <a:ln w="28575" cap="rnd">
              <a:solidFill>
                <a:srgbClr val="0096D7"/>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Prelim_Tabs_Figs!$C$5:$AJ$5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242B-4F5D-9DC8-0F1028D1A172}"/>
            </c:ext>
          </c:extLst>
        </c:ser>
        <c:ser>
          <c:idx val="2"/>
          <c:order val="2"/>
          <c:tx>
            <c:strRef>
              <c:f>Prelim_Tabs_Figs!$B$6</c:f>
              <c:strCache>
                <c:ptCount val="1"/>
                <c:pt idx="0">
                  <c:v>petroleum</c:v>
                </c:pt>
              </c:strCache>
            </c:strRef>
          </c:tx>
          <c:spPr>
            <a:ln w="28575" cap="rnd">
              <a:solidFill>
                <a:srgbClr val="BD732A"/>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Prelim_Tabs_Figs!$C$6:$AJ$6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2-242B-4F5D-9DC8-0F1028D1A172}"/>
            </c:ext>
          </c:extLst>
        </c:ser>
        <c:ser>
          <c:idx val="3"/>
          <c:order val="3"/>
          <c:tx>
            <c:strRef>
              <c:f>Prelim_Tabs_Figs!$B$7</c:f>
              <c:strCache>
                <c:ptCount val="1"/>
                <c:pt idx="0">
                  <c:v>total</c:v>
                </c:pt>
              </c:strCache>
            </c:strRef>
          </c:tx>
          <c:spPr>
            <a:ln w="28575" cap="rnd">
              <a:solidFill>
                <a:schemeClr val="tx1"/>
              </a:solidFill>
              <a:round/>
            </a:ln>
            <a:effectLst/>
          </c:spPr>
          <c:marker>
            <c:symbol val="none"/>
          </c:marker>
          <c:cat>
            <c:strRef>
              <c:f>Prelim_Tabs_Figs!$C$3:$AJ$3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Prelim_Tabs_Figs!$C$7:$AJ$7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3-242B-4F5D-9DC8-0F1028D1A172}"/>
            </c:ext>
          </c:extLst>
        </c:ser>
        <c:dLbls>
          <c:showLegendKey val="0"/>
          <c:showVal val="0"/>
          <c:showCatName val="0"/>
          <c:showSerName val="0"/>
          <c:showPercent val="0"/>
          <c:showBubbleSize val="0"/>
        </c:dLbls>
        <c:smooth val="0"/>
        <c:axId val="-17532864"/>
        <c:axId val="-17528512"/>
        <c:extLst/>
      </c:lineChart>
      <c:catAx>
        <c:axId val="-17532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8512"/>
        <c:crosses val="autoZero"/>
        <c:auto val="1"/>
        <c:lblAlgn val="ctr"/>
        <c:lblOffset val="100"/>
        <c:tickLblSkip val="5"/>
        <c:noMultiLvlLbl val="0"/>
      </c:catAx>
      <c:valAx>
        <c:axId val="-17528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328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Report_Tabs_Figs!$B$192</c:f>
              <c:strCache>
                <c:ptCount val="1"/>
                <c:pt idx="0">
                  <c:v>residential</c:v>
                </c:pt>
              </c:strCache>
            </c:strRef>
          </c:tx>
          <c:spPr>
            <a:ln w="28575" cap="rnd">
              <a:solidFill>
                <a:srgbClr val="C0000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Report_Tabs_Figs!$C$192:$AI$192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715C-4ACD-8644-E87138437C5A}"/>
            </c:ext>
          </c:extLst>
        </c:ser>
        <c:ser>
          <c:idx val="1"/>
          <c:order val="1"/>
          <c:tx>
            <c:strRef>
              <c:f>Report_Tabs_Figs!$B$193</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Report_Tabs_Figs!$C$193:$AI$193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715C-4ACD-8644-E87138437C5A}"/>
            </c:ext>
          </c:extLst>
        </c:ser>
        <c:ser>
          <c:idx val="2"/>
          <c:order val="2"/>
          <c:tx>
            <c:strRef>
              <c:f>Report_Tabs_Figs!$B$194</c:f>
              <c:strCache>
                <c:ptCount val="1"/>
                <c:pt idx="0">
                  <c:v>industrial</c:v>
                </c:pt>
              </c:strCache>
            </c:strRef>
          </c:tx>
          <c:spPr>
            <a:ln w="28575" cap="rnd">
              <a:solidFill>
                <a:srgbClr val="5D9732"/>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Report_Tabs_Figs!$C$194:$AI$194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715C-4ACD-8644-E87138437C5A}"/>
            </c:ext>
          </c:extLst>
        </c:ser>
        <c:ser>
          <c:idx val="3"/>
          <c:order val="3"/>
          <c:tx>
            <c:strRef>
              <c:f>Report_Tabs_Figs!$B$195</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Report_Tabs_Figs!$C$195:$AI$195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715C-4ACD-8644-E87138437C5A}"/>
            </c:ext>
          </c:extLst>
        </c:ser>
        <c:ser>
          <c:idx val="4"/>
          <c:order val="4"/>
          <c:tx>
            <c:strRef>
              <c:f>Report_Tabs_Figs!$B$196</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Report_Tabs_Figs!$C$196:$AI$196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715C-4ACD-8644-E87138437C5A}"/>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459894387142503"/>
          <c:h val="0.68093618420155722"/>
        </c:manualLayout>
      </c:layout>
      <c:lineChart>
        <c:grouping val="standard"/>
        <c:varyColors val="0"/>
        <c:ser>
          <c:idx val="4"/>
          <c:order val="0"/>
          <c:tx>
            <c:strRef>
              <c:f>Report_Tabs_Figs!$B$133</c:f>
              <c:strCache>
                <c:ptCount val="1"/>
                <c:pt idx="0">
                  <c:v>commercial direct use</c:v>
                </c:pt>
              </c:strCache>
            </c:strRef>
          </c:tx>
          <c:spPr>
            <a:ln w="28575" cap="rnd">
              <a:solidFill>
                <a:schemeClr val="accent5"/>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Report_Tabs_Figs!$C$133:$AI$133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4199-4001-965F-DD9A32BE9FB8}"/>
            </c:ext>
          </c:extLst>
        </c:ser>
        <c:ser>
          <c:idx val="5"/>
          <c:order val="1"/>
          <c:tx>
            <c:strRef>
              <c:f>Report_Tabs_Figs!$B$134</c:f>
              <c:strCache>
                <c:ptCount val="1"/>
                <c:pt idx="0">
                  <c:v>commercial purchased electricity</c:v>
                </c:pt>
              </c:strCache>
            </c:strRef>
          </c:tx>
          <c:spPr>
            <a:ln w="28575" cap="rnd">
              <a:solidFill>
                <a:schemeClr val="accent6"/>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Report_Tabs_Figs!$C$134:$AI$134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4199-4001-965F-DD9A32BE9FB8}"/>
            </c:ext>
          </c:extLst>
        </c:ser>
        <c:ser>
          <c:idx val="0"/>
          <c:order val="2"/>
          <c:tx>
            <c:strRef>
              <c:f>Report_Tabs_Figs!$B$135</c:f>
              <c:strCache>
                <c:ptCount val="1"/>
                <c:pt idx="0">
                  <c:v>residential direct use</c:v>
                </c:pt>
              </c:strCache>
            </c:strRef>
          </c:tx>
          <c:spPr>
            <a:ln w="28575" cap="rnd">
              <a:solidFill>
                <a:schemeClr val="accent1"/>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Report_Tabs_Figs!$C$135:$AI$135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4199-4001-965F-DD9A32BE9FB8}"/>
            </c:ext>
          </c:extLst>
        </c:ser>
        <c:ser>
          <c:idx val="1"/>
          <c:order val="3"/>
          <c:tx>
            <c:strRef>
              <c:f>Report_Tabs_Figs!$B$136</c:f>
              <c:strCache>
                <c:ptCount val="1"/>
                <c:pt idx="0">
                  <c:v>residential purchased electricity</c:v>
                </c:pt>
              </c:strCache>
            </c:strRef>
          </c:tx>
          <c:spPr>
            <a:ln w="28575" cap="rnd">
              <a:solidFill>
                <a:schemeClr val="accent2"/>
              </a:solidFill>
              <a:round/>
            </a:ln>
            <a:effectLst/>
          </c:spPr>
          <c:marker>
            <c:symbol val="none"/>
          </c:marker>
          <c:cat>
            <c:strRef>
              <c:f>Report_Tabs_Figs!$C$132:$AI$132</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Report_Tabs_Figs!$C$136:$AI$136</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4199-4001-965F-DD9A32BE9FB8}"/>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90582539079432545"/>
          <c:h val="0.66435943667968655"/>
        </c:manualLayout>
      </c:layout>
      <c:lineChart>
        <c:grouping val="standard"/>
        <c:varyColors val="0"/>
        <c:ser>
          <c:idx val="0"/>
          <c:order val="0"/>
          <c:tx>
            <c:strRef>
              <c:f>Report_Tabs_Figs!$B$231</c:f>
              <c:strCache>
                <c:ptCount val="1"/>
                <c:pt idx="0">
                  <c:v>motor gasoline</c:v>
                </c:pt>
              </c:strCache>
            </c:strRef>
          </c:tx>
          <c:spPr>
            <a:ln w="28575" cap="rnd">
              <a:solidFill>
                <a:schemeClr val="accent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Report_Tabs_Figs!$C$231:$AI$231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97D4-477A-B3D6-226E1B735C30}"/>
            </c:ext>
          </c:extLst>
        </c:ser>
        <c:ser>
          <c:idx val="1"/>
          <c:order val="1"/>
          <c:tx>
            <c:strRef>
              <c:f>Report_Tabs_Figs!$B$232</c:f>
              <c:strCache>
                <c:ptCount val="1"/>
                <c:pt idx="0">
                  <c:v>diesel</c:v>
                </c:pt>
              </c:strCache>
            </c:strRef>
          </c:tx>
          <c:spPr>
            <a:ln w="28575" cap="rnd">
              <a:solidFill>
                <a:schemeClr val="accent2"/>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Report_Tabs_Figs!$C$232:$AI$232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97D4-477A-B3D6-226E1B735C30}"/>
            </c:ext>
          </c:extLst>
        </c:ser>
        <c:ser>
          <c:idx val="2"/>
          <c:order val="2"/>
          <c:tx>
            <c:strRef>
              <c:f>Report_Tabs_Figs!$B$233</c:f>
              <c:strCache>
                <c:ptCount val="1"/>
                <c:pt idx="0">
                  <c:v>jet fuel</c:v>
                </c:pt>
              </c:strCache>
            </c:strRef>
          </c:tx>
          <c:spPr>
            <a:ln w="28575" cap="rnd">
              <a:solidFill>
                <a:schemeClr val="accent3"/>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Report_Tabs_Figs!$C$233:$AI$233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97D4-477A-B3D6-226E1B735C30}"/>
            </c:ext>
          </c:extLst>
        </c:ser>
        <c:ser>
          <c:idx val="3"/>
          <c:order val="3"/>
          <c:tx>
            <c:strRef>
              <c:f>Report_Tabs_Figs!$B$234</c:f>
              <c:strCache>
                <c:ptCount val="1"/>
                <c:pt idx="0">
                  <c:v>all other fuels</c:v>
                </c:pt>
              </c:strCache>
            </c:strRef>
          </c:tx>
          <c:spPr>
            <a:ln w="28575" cap="rnd">
              <a:solidFill>
                <a:schemeClr val="accent4"/>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Report_Tabs_Figs!$C$234:$AI$234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97D4-477A-B3D6-226E1B735C30}"/>
            </c:ext>
          </c:extLst>
        </c:ser>
        <c:ser>
          <c:idx val="4"/>
          <c:order val="4"/>
          <c:tx>
            <c:strRef>
              <c:f>Report_Tabs_Figs!$B$235</c:f>
              <c:strCache>
                <c:ptCount val="1"/>
                <c:pt idx="0">
                  <c:v>total</c:v>
                </c:pt>
              </c:strCache>
              <c:extLst xmlns:c15="http://schemas.microsoft.com/office/drawing/2012/chart"/>
            </c:strRef>
          </c:tx>
          <c:spPr>
            <a:ln w="28575" cap="rnd">
              <a:solidFill>
                <a:schemeClr val="tx1"/>
              </a:solidFill>
              <a:round/>
            </a:ln>
            <a:effectLst/>
          </c:spPr>
          <c:marker>
            <c:symbol val="none"/>
          </c:marker>
          <c:cat>
            <c:strRef>
              <c:f>Report_Tabs_Figs!$C$230:$AI$230</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extLst xmlns:c15="http://schemas.microsoft.com/office/drawing/2012/chart"/>
            </c:strRef>
          </c:cat>
          <c:val>
            <c:numRef>
              <c:f>Report_Tabs_Figs!$C$235:$AI$235</c:f>
              <c:numCache>
                <c:formatCode>_(* #,##0_);_(* \(#,##0\);_(* "-"??_);_(@_)</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xmlns:c15="http://schemas.microsoft.com/office/drawing/2012/chart">
            <c:ext xmlns:c16="http://schemas.microsoft.com/office/drawing/2014/chart" uri="{C3380CC4-5D6E-409C-BE32-E72D297353CC}">
              <c16:uniqueId val="{00000004-97D4-477A-B3D6-226E1B735C30}"/>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Report_Tabs_Figs!$B$66</c:f>
              <c:strCache>
                <c:ptCount val="1"/>
                <c:pt idx="0">
                  <c:v>coal-fired generation</c:v>
                </c:pt>
              </c:strCache>
            </c:strRef>
          </c:tx>
          <c:spPr>
            <a:ln w="28575" cap="rnd">
              <a:solidFill>
                <a:srgbClr val="7F7F7F"/>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Report_Tabs_Figs!$C$66:$AI$66</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D4F6-47DC-A7A1-7A1E6F5549B1}"/>
            </c:ext>
          </c:extLst>
        </c:ser>
        <c:ser>
          <c:idx val="1"/>
          <c:order val="1"/>
          <c:tx>
            <c:strRef>
              <c:f>Report_Tabs_Figs!$B$67</c:f>
              <c:strCache>
                <c:ptCount val="1"/>
                <c:pt idx="0">
                  <c:v>natural gas-fired generation</c:v>
                </c:pt>
              </c:strCache>
            </c:strRef>
          </c:tx>
          <c:spPr>
            <a:ln w="28575" cap="rnd">
              <a:solidFill>
                <a:srgbClr val="0096D7"/>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Report_Tabs_Figs!$C$67:$AI$67</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D4F6-47DC-A7A1-7A1E6F5549B1}"/>
            </c:ext>
          </c:extLst>
        </c:ser>
        <c:ser>
          <c:idx val="2"/>
          <c:order val="2"/>
          <c:tx>
            <c:strRef>
              <c:f>Report_Tabs_Figs!$B$68</c:f>
              <c:strCache>
                <c:ptCount val="1"/>
                <c:pt idx="0">
                  <c:v>petroleum-fired generation</c:v>
                </c:pt>
              </c:strCache>
            </c:strRef>
          </c:tx>
          <c:spPr>
            <a:ln w="28575" cap="rnd">
              <a:solidFill>
                <a:srgbClr val="BD732A"/>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Report_Tabs_Figs!$C$68:$AI$68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D4F6-47DC-A7A1-7A1E6F5549B1}"/>
            </c:ext>
          </c:extLst>
        </c:ser>
        <c:ser>
          <c:idx val="3"/>
          <c:order val="3"/>
          <c:tx>
            <c:strRef>
              <c:f>Report_Tabs_Figs!$B$69</c:f>
              <c:strCache>
                <c:ptCount val="1"/>
                <c:pt idx="0">
                  <c:v>zero-carbon generation</c:v>
                </c:pt>
              </c:strCache>
            </c:strRef>
          </c:tx>
          <c:spPr>
            <a:ln w="28575" cap="rnd">
              <a:solidFill>
                <a:schemeClr val="accent3"/>
              </a:solidFill>
              <a:round/>
            </a:ln>
            <a:effectLst/>
          </c:spPr>
          <c:marker>
            <c:symbol val="none"/>
          </c:marker>
          <c:cat>
            <c:strRef>
              <c:f>Report_Tabs_Figs!$C$65:$AI$65</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Report_Tabs_Figs!$C$69:$AI$69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D4F6-47DC-A7A1-7A1E6F5549B1}"/>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Report_Tabs_Figs!$B$199</c:f>
              <c:strCache>
                <c:ptCount val="1"/>
                <c:pt idx="0">
                  <c:v>residential</c:v>
                </c:pt>
              </c:strCache>
            </c:strRef>
          </c:tx>
          <c:spPr>
            <a:ln w="28575" cap="rnd">
              <a:solidFill>
                <a:srgbClr val="A3334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Report_Tabs_Figs!$C$199:$AI$199</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C22-4D1B-92E9-B525CC50B78C}"/>
            </c:ext>
          </c:extLst>
        </c:ser>
        <c:ser>
          <c:idx val="1"/>
          <c:order val="1"/>
          <c:tx>
            <c:strRef>
              <c:f>Report_Tabs_Figs!$B$200</c:f>
              <c:strCache>
                <c:ptCount val="1"/>
                <c:pt idx="0">
                  <c:v>commercial</c:v>
                </c:pt>
              </c:strCache>
            </c:strRef>
          </c:tx>
          <c:spPr>
            <a:ln w="28575" cap="rnd">
              <a:solidFill>
                <a:srgbClr val="E3A5AC"/>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Report_Tabs_Figs!$C$200:$AI$200</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C22-4D1B-92E9-B525CC50B78C}"/>
            </c:ext>
          </c:extLst>
        </c:ser>
        <c:ser>
          <c:idx val="2"/>
          <c:order val="2"/>
          <c:tx>
            <c:strRef>
              <c:f>Report_Tabs_Figs!$B$201</c:f>
              <c:strCache>
                <c:ptCount val="1"/>
                <c:pt idx="0">
                  <c:v>industrial</c:v>
                </c:pt>
              </c:strCache>
            </c:strRef>
          </c:tx>
          <c:spPr>
            <a:ln w="28575" cap="rnd">
              <a:solidFill>
                <a:schemeClr val="accent3"/>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Report_Tabs_Figs!$C$201:$AI$201</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AC22-4D1B-92E9-B525CC50B78C}"/>
            </c:ext>
          </c:extLst>
        </c:ser>
        <c:ser>
          <c:idx val="3"/>
          <c:order val="3"/>
          <c:tx>
            <c:strRef>
              <c:f>Report_Tabs_Figs!$B$202</c:f>
              <c:strCache>
                <c:ptCount val="1"/>
                <c:pt idx="0">
                  <c:v>transportation</c:v>
                </c:pt>
              </c:strCache>
            </c:strRef>
          </c:tx>
          <c:spPr>
            <a:ln w="28575" cap="rnd">
              <a:solidFill>
                <a:srgbClr val="0070C0"/>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Report_Tabs_Figs!$C$202:$AI$202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AC22-4D1B-92E9-B525CC50B78C}"/>
            </c:ext>
          </c:extLst>
        </c:ser>
        <c:ser>
          <c:idx val="4"/>
          <c:order val="4"/>
          <c:tx>
            <c:strRef>
              <c:f>Report_Tabs_Figs!$B$203</c:f>
              <c:strCache>
                <c:ptCount val="1"/>
                <c:pt idx="0">
                  <c:v>electric power</c:v>
                </c:pt>
              </c:strCache>
            </c:strRef>
          </c:tx>
          <c:spPr>
            <a:ln w="28575" cap="rnd">
              <a:solidFill>
                <a:schemeClr val="accent4"/>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Report_Tabs_Figs!$C$203:$AI$203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AC22-4D1B-92E9-B525CC50B78C}"/>
            </c:ext>
          </c:extLst>
        </c:ser>
        <c:ser>
          <c:idx val="5"/>
          <c:order val="5"/>
          <c:tx>
            <c:strRef>
              <c:f>Report_Tabs_Figs!$B$204</c:f>
              <c:strCache>
                <c:ptCount val="1"/>
                <c:pt idx="0">
                  <c:v>total</c:v>
                </c:pt>
              </c:strCache>
            </c:strRef>
          </c:tx>
          <c:spPr>
            <a:ln w="28575" cap="rnd">
              <a:solidFill>
                <a:schemeClr val="tx1"/>
              </a:solidFill>
              <a:round/>
            </a:ln>
            <a:effectLst/>
          </c:spPr>
          <c:marker>
            <c:symbol val="none"/>
          </c:marker>
          <c:cat>
            <c:strRef>
              <c:f>Report_Tabs_Figs!$C$191:$AI$191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Report_Tabs_Figs!$C$204:$AI$204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AC22-4D1B-92E9-B525CC50B78C}"/>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Report_Tabs_Figs!$AG$162:$AI$162</c:f>
              <c:numCache>
                <c:formatCode>General</c:formatCode>
                <c:ptCount val="3"/>
                <c:pt idx="0">
                  <c:v>2020</c:v>
                </c:pt>
                <c:pt idx="1">
                  <c:v>2021</c:v>
                </c:pt>
                <c:pt idx="2">
                  <c:v>2022</c:v>
                </c:pt>
              </c:numCache>
            </c:numRef>
          </c:cat>
          <c:val>
            <c:numRef>
              <c:f>Report_Tabs_Figs!$AG$165:$AI$165</c:f>
              <c:numCache>
                <c:formatCode>0%</c:formatCode>
                <c:ptCount val="3"/>
                <c:pt idx="0">
                  <c:v>0</c:v>
                </c:pt>
                <c:pt idx="1">
                  <c:v>0</c:v>
                </c:pt>
                <c:pt idx="2">
                  <c:v>0</c:v>
                </c:pt>
              </c:numCache>
            </c:numRef>
          </c:val>
          <c:extLst>
            <c:ext xmlns:c16="http://schemas.microsoft.com/office/drawing/2014/chart" uri="{C3380CC4-5D6E-409C-BE32-E72D297353CC}">
              <c16:uniqueId val="{00000000-4164-4306-AAC5-CC8B0BB5E725}"/>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4164-4306-AAC5-CC8B0BB5E725}"/>
              </c:ext>
            </c:extLst>
          </c:dPt>
          <c:cat>
            <c:numRef>
              <c:f>Report_Tabs_Figs!$AG$162:$AI$162</c:f>
              <c:numCache>
                <c:formatCode>General</c:formatCode>
                <c:ptCount val="3"/>
                <c:pt idx="0">
                  <c:v>2020</c:v>
                </c:pt>
                <c:pt idx="1">
                  <c:v>2021</c:v>
                </c:pt>
                <c:pt idx="2">
                  <c:v>2022</c:v>
                </c:pt>
              </c:numCache>
            </c:numRef>
          </c:cat>
          <c:val>
            <c:numRef>
              <c:f>Report_Tabs_Figs!$AG$163:$AI$163</c:f>
              <c:numCache>
                <c:formatCode>0%</c:formatCode>
                <c:ptCount val="3"/>
                <c:pt idx="0">
                  <c:v>0</c:v>
                </c:pt>
                <c:pt idx="1">
                  <c:v>0</c:v>
                </c:pt>
                <c:pt idx="2">
                  <c:v>0</c:v>
                </c:pt>
              </c:numCache>
            </c:numRef>
          </c:val>
          <c:extLst>
            <c:ext xmlns:c16="http://schemas.microsoft.com/office/drawing/2014/chart" uri="{C3380CC4-5D6E-409C-BE32-E72D297353CC}">
              <c16:uniqueId val="{00000004-4164-4306-AAC5-CC8B0BB5E725}"/>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6-4164-4306-AAC5-CC8B0BB5E725}"/>
              </c:ext>
            </c:extLst>
          </c:dPt>
          <c:cat>
            <c:numRef>
              <c:f>Report_Tabs_Figs!$AG$162:$AI$162</c:f>
              <c:numCache>
                <c:formatCode>General</c:formatCode>
                <c:ptCount val="3"/>
                <c:pt idx="0">
                  <c:v>2020</c:v>
                </c:pt>
                <c:pt idx="1">
                  <c:v>2021</c:v>
                </c:pt>
                <c:pt idx="2">
                  <c:v>2022</c:v>
                </c:pt>
              </c:numCache>
            </c:numRef>
          </c:cat>
          <c:val>
            <c:numRef>
              <c:f>Report_Tabs_Figs!$AG$164:$AI$164</c:f>
              <c:numCache>
                <c:formatCode>0%</c:formatCode>
                <c:ptCount val="3"/>
                <c:pt idx="0">
                  <c:v>0</c:v>
                </c:pt>
                <c:pt idx="1">
                  <c:v>0</c:v>
                </c:pt>
                <c:pt idx="2">
                  <c:v>0</c:v>
                </c:pt>
              </c:numCache>
            </c:numRef>
          </c:val>
          <c:extLst>
            <c:ext xmlns:c16="http://schemas.microsoft.com/office/drawing/2014/chart" uri="{C3380CC4-5D6E-409C-BE32-E72D297353CC}">
              <c16:uniqueId val="{00000007-4164-4306-AAC5-CC8B0BB5E725}"/>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03594637281742E-2"/>
          <c:y val="0.11854952324655804"/>
          <c:w val="0.88326761258861375"/>
          <c:h val="0.71929923229849091"/>
        </c:manualLayout>
      </c:layout>
      <c:barChart>
        <c:barDir val="col"/>
        <c:grouping val="clustered"/>
        <c:varyColors val="0"/>
        <c:ser>
          <c:idx val="0"/>
          <c:order val="0"/>
          <c:tx>
            <c:strRef>
              <c:f>Report_Tabs_Figs!$B$34</c:f>
              <c:strCache>
                <c:ptCount val="1"/>
                <c:pt idx="0">
                  <c:v>Coal production</c:v>
                </c:pt>
              </c:strCache>
            </c:strRef>
          </c:tx>
          <c:spPr>
            <a:solidFill>
              <a:schemeClr val="accent1"/>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Report_Tabs_Figs!$C$34:$H$34</c:f>
              <c:numCache>
                <c:formatCode>#,##0</c:formatCode>
                <c:ptCount val="6"/>
                <c:pt idx="0">
                  <c:v>774609</c:v>
                </c:pt>
                <c:pt idx="1">
                  <c:v>756167</c:v>
                </c:pt>
                <c:pt idx="2">
                  <c:v>706309</c:v>
                </c:pt>
                <c:pt idx="3">
                  <c:v>535434</c:v>
                </c:pt>
                <c:pt idx="4">
                  <c:v>577431</c:v>
                </c:pt>
                <c:pt idx="5">
                  <c:v>594155</c:v>
                </c:pt>
              </c:numCache>
            </c:numRef>
          </c:val>
          <c:extLst>
            <c:ext xmlns:c16="http://schemas.microsoft.com/office/drawing/2014/chart" uri="{C3380CC4-5D6E-409C-BE32-E72D297353CC}">
              <c16:uniqueId val="{00000000-A2EB-4D07-A991-DA7B86EF4193}"/>
            </c:ext>
          </c:extLst>
        </c:ser>
        <c:ser>
          <c:idx val="1"/>
          <c:order val="1"/>
          <c:tx>
            <c:strRef>
              <c:f>Report_Tabs_Figs!$B$35</c:f>
              <c:strCache>
                <c:ptCount val="1"/>
                <c:pt idx="0">
                  <c:v>Coal consumption</c:v>
                </c:pt>
              </c:strCache>
            </c:strRef>
          </c:tx>
          <c:spPr>
            <a:solidFill>
              <a:schemeClr val="accent2"/>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Report_Tabs_Figs!$C$35:$H$35</c:f>
              <c:numCache>
                <c:formatCode>0</c:formatCode>
                <c:ptCount val="6"/>
                <c:pt idx="0">
                  <c:v>716856</c:v>
                </c:pt>
                <c:pt idx="1">
                  <c:v>688105</c:v>
                </c:pt>
                <c:pt idx="2">
                  <c:v>586543</c:v>
                </c:pt>
                <c:pt idx="3">
                  <c:v>476693</c:v>
                </c:pt>
                <c:pt idx="4">
                  <c:v>545679</c:v>
                </c:pt>
                <c:pt idx="5">
                  <c:v>512638</c:v>
                </c:pt>
              </c:numCache>
            </c:numRef>
          </c:val>
          <c:extLst>
            <c:ext xmlns:c16="http://schemas.microsoft.com/office/drawing/2014/chart" uri="{C3380CC4-5D6E-409C-BE32-E72D297353CC}">
              <c16:uniqueId val="{00000001-A2EB-4D07-A991-DA7B86EF4193}"/>
            </c:ext>
          </c:extLst>
        </c:ser>
        <c:ser>
          <c:idx val="2"/>
          <c:order val="2"/>
          <c:tx>
            <c:strRef>
              <c:f>Report_Tabs_Figs!$B$36</c:f>
              <c:strCache>
                <c:ptCount val="1"/>
                <c:pt idx="0">
                  <c:v>Coal consumer stocks</c:v>
                </c:pt>
              </c:strCache>
            </c:strRef>
          </c:tx>
          <c:spPr>
            <a:solidFill>
              <a:schemeClr val="accent3"/>
            </a:solidFill>
            <a:ln>
              <a:noFill/>
            </a:ln>
            <a:effectLst/>
          </c:spPr>
          <c:invertIfNegative val="0"/>
          <c:cat>
            <c:strRef>
              <c:f>Report_Tabs_Figs!$C$33:$H$33</c:f>
              <c:strCache>
                <c:ptCount val="6"/>
                <c:pt idx="0">
                  <c:v>2017</c:v>
                </c:pt>
                <c:pt idx="1">
                  <c:v>2018</c:v>
                </c:pt>
                <c:pt idx="2">
                  <c:v>2019</c:v>
                </c:pt>
                <c:pt idx="3">
                  <c:v>2020</c:v>
                </c:pt>
                <c:pt idx="4">
                  <c:v>2021</c:v>
                </c:pt>
                <c:pt idx="5">
                  <c:v>2022</c:v>
                </c:pt>
              </c:strCache>
            </c:strRef>
          </c:cat>
          <c:val>
            <c:numRef>
              <c:f>Report_Tabs_Figs!$C$36:$H$36</c:f>
              <c:numCache>
                <c:formatCode>0</c:formatCode>
                <c:ptCount val="6"/>
                <c:pt idx="0">
                  <c:v>154513.75</c:v>
                </c:pt>
                <c:pt idx="1">
                  <c:v>117518.25</c:v>
                </c:pt>
                <c:pt idx="2">
                  <c:v>118691.5</c:v>
                </c:pt>
                <c:pt idx="3">
                  <c:v>143700.5</c:v>
                </c:pt>
                <c:pt idx="4">
                  <c:v>101435.5</c:v>
                </c:pt>
                <c:pt idx="5">
                  <c:v>90158.25</c:v>
                </c:pt>
              </c:numCache>
            </c:numRef>
          </c:val>
          <c:extLst>
            <c:ext xmlns:c16="http://schemas.microsoft.com/office/drawing/2014/chart" uri="{C3380CC4-5D6E-409C-BE32-E72D297353CC}">
              <c16:uniqueId val="{00000002-A2EB-4D07-A991-DA7B86EF4193}"/>
            </c:ext>
          </c:extLst>
        </c:ser>
        <c:dLbls>
          <c:showLegendKey val="0"/>
          <c:showVal val="0"/>
          <c:showCatName val="0"/>
          <c:showSerName val="0"/>
          <c:showPercent val="0"/>
          <c:showBubbleSize val="0"/>
        </c:dLbls>
        <c:gapWidth val="219"/>
        <c:overlap val="-27"/>
        <c:axId val="1284128304"/>
        <c:axId val="1284127824"/>
      </c:barChart>
      <c:catAx>
        <c:axId val="1284128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7824"/>
        <c:crosses val="autoZero"/>
        <c:auto val="1"/>
        <c:lblAlgn val="ctr"/>
        <c:lblOffset val="100"/>
        <c:noMultiLvlLbl val="0"/>
      </c:catAx>
      <c:valAx>
        <c:axId val="1284127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2841283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Report_Tabs_Figs!$B$263</c:f>
              <c:strCache>
                <c:ptCount val="1"/>
                <c:pt idx="0">
                  <c:v>VMT (million miles per day)</c:v>
                </c:pt>
              </c:strCache>
            </c:strRef>
          </c:tx>
          <c:spPr>
            <a:ln w="28575" cap="rnd">
              <a:solidFill>
                <a:schemeClr val="accent1"/>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Report_Tabs_Figs!$C$263:$AX$263</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4C5B-4142-8B72-EDD28EB955A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Report_Tabs_Figs!$B$264</c:f>
              <c:strCache>
                <c:ptCount val="1"/>
                <c:pt idx="0">
                  <c:v>Gasoline Price (dollars per gallon)</c:v>
                </c:pt>
              </c:strCache>
            </c:strRef>
          </c:tx>
          <c:spPr>
            <a:ln w="28575" cap="rnd">
              <a:solidFill>
                <a:schemeClr val="accent2"/>
              </a:solidFill>
              <a:round/>
            </a:ln>
            <a:effectLst/>
          </c:spPr>
          <c:marker>
            <c:symbol val="none"/>
          </c:marker>
          <c:cat>
            <c:numRef>
              <c:f>Report_Tabs_Figs!$C$262:$AX$262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Report_Tabs_Figs!$C$264:$AX$264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4C5B-4142-8B72-EDD28EB955A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042554301309E-2"/>
          <c:y val="8.6805555555555552E-2"/>
          <c:w val="0.89082419914312883"/>
          <c:h val="0.67768380804251316"/>
        </c:manualLayout>
      </c:layout>
      <c:lineChart>
        <c:grouping val="standard"/>
        <c:varyColors val="0"/>
        <c:ser>
          <c:idx val="0"/>
          <c:order val="0"/>
          <c:tx>
            <c:strRef>
              <c:f>Report_Tabs_Figs!$B$293</c:f>
              <c:strCache>
                <c:ptCount val="1"/>
                <c:pt idx="0">
                  <c:v>Air travel passengers (millions)</c:v>
                </c:pt>
              </c:strCache>
            </c:strRef>
          </c:tx>
          <c:spPr>
            <a:ln w="28575" cap="rnd">
              <a:solidFill>
                <a:schemeClr val="accent1"/>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Report_Tabs_Figs!$C$293:$AX$293</c:f>
              <c:numCache>
                <c:formatCode>0</c:formatCode>
                <c:ptCount val="48"/>
                <c:pt idx="0">
                  <c:v>58.603980999999997</c:v>
                </c:pt>
                <c:pt idx="1">
                  <c:v>57.913401999999998</c:v>
                </c:pt>
                <c:pt idx="2">
                  <c:v>73.181157999999996</c:v>
                </c:pt>
                <c:pt idx="3">
                  <c:v>70.111485999999999</c:v>
                </c:pt>
                <c:pt idx="4">
                  <c:v>74.588922999999994</c:v>
                </c:pt>
                <c:pt idx="5">
                  <c:v>76.324226999999993</c:v>
                </c:pt>
                <c:pt idx="6">
                  <c:v>80.367079000000004</c:v>
                </c:pt>
                <c:pt idx="7">
                  <c:v>73.136649000000006</c:v>
                </c:pt>
                <c:pt idx="8">
                  <c:v>67.390313000000006</c:v>
                </c:pt>
                <c:pt idx="9">
                  <c:v>70.063616999999994</c:v>
                </c:pt>
                <c:pt idx="10">
                  <c:v>68.259608</c:v>
                </c:pt>
                <c:pt idx="11">
                  <c:v>70.374967999999996</c:v>
                </c:pt>
                <c:pt idx="12">
                  <c:v>61.172421</c:v>
                </c:pt>
                <c:pt idx="13">
                  <c:v>60.522370000000002</c:v>
                </c:pt>
                <c:pt idx="14">
                  <c:v>29.422753</c:v>
                </c:pt>
                <c:pt idx="15">
                  <c:v>3.3732790000000001</c:v>
                </c:pt>
                <c:pt idx="16">
                  <c:v>7.6151900000000001</c:v>
                </c:pt>
                <c:pt idx="17">
                  <c:v>15.666627999999999</c:v>
                </c:pt>
                <c:pt idx="18">
                  <c:v>20.876645</c:v>
                </c:pt>
                <c:pt idx="19">
                  <c:v>21.433838999999999</c:v>
                </c:pt>
                <c:pt idx="20">
                  <c:v>21.907121</c:v>
                </c:pt>
                <c:pt idx="21">
                  <c:v>25.027971000000001</c:v>
                </c:pt>
                <c:pt idx="22">
                  <c:v>25.143395999999999</c:v>
                </c:pt>
                <c:pt idx="23">
                  <c:v>26.977996999999998</c:v>
                </c:pt>
                <c:pt idx="24">
                  <c:v>22.721685999999998</c:v>
                </c:pt>
                <c:pt idx="25">
                  <c:v>25.118521999999999</c:v>
                </c:pt>
                <c:pt idx="26">
                  <c:v>39.398580000000003</c:v>
                </c:pt>
                <c:pt idx="27">
                  <c:v>41.645631999999999</c:v>
                </c:pt>
                <c:pt idx="28">
                  <c:v>50.192146999999999</c:v>
                </c:pt>
                <c:pt idx="29">
                  <c:v>57.785710999999999</c:v>
                </c:pt>
                <c:pt idx="30">
                  <c:v>63.114736000000001</c:v>
                </c:pt>
                <c:pt idx="31">
                  <c:v>56.575946000000002</c:v>
                </c:pt>
                <c:pt idx="32">
                  <c:v>51.273580000000003</c:v>
                </c:pt>
                <c:pt idx="33">
                  <c:v>55.609073000000002</c:v>
                </c:pt>
                <c:pt idx="34">
                  <c:v>57.312089999999998</c:v>
                </c:pt>
                <c:pt idx="35">
                  <c:v>58.820298999999999</c:v>
                </c:pt>
                <c:pt idx="36">
                  <c:v>45.783116</c:v>
                </c:pt>
                <c:pt idx="37">
                  <c:v>49.144050999999997</c:v>
                </c:pt>
                <c:pt idx="38">
                  <c:v>64.555780999999996</c:v>
                </c:pt>
                <c:pt idx="39">
                  <c:v>63.738430000000001</c:v>
                </c:pt>
                <c:pt idx="40">
                  <c:v>67.303972999999999</c:v>
                </c:pt>
                <c:pt idx="41">
                  <c:v>69.239144999999994</c:v>
                </c:pt>
                <c:pt idx="42">
                  <c:v>70.951006000000007</c:v>
                </c:pt>
                <c:pt idx="43">
                  <c:v>67.912136000000004</c:v>
                </c:pt>
                <c:pt idx="44">
                  <c:v>63.497031999999997</c:v>
                </c:pt>
                <c:pt idx="45">
                  <c:v>66.339873999999995</c:v>
                </c:pt>
                <c:pt idx="46">
                  <c:v>64.371134999999995</c:v>
                </c:pt>
                <c:pt idx="47">
                  <c:v>65.648031000000003</c:v>
                </c:pt>
              </c:numCache>
            </c:numRef>
          </c:val>
          <c:smooth val="0"/>
          <c:extLst>
            <c:ext xmlns:c16="http://schemas.microsoft.com/office/drawing/2014/chart" uri="{C3380CC4-5D6E-409C-BE32-E72D297353CC}">
              <c16:uniqueId val="{00000000-03F4-4E71-A413-77356C499919}"/>
            </c:ext>
          </c:extLst>
        </c:ser>
        <c:dLbls>
          <c:showLegendKey val="0"/>
          <c:showVal val="0"/>
          <c:showCatName val="0"/>
          <c:showSerName val="0"/>
          <c:showPercent val="0"/>
          <c:showBubbleSize val="0"/>
        </c:dLbls>
        <c:marker val="1"/>
        <c:smooth val="0"/>
        <c:axId val="686507487"/>
        <c:axId val="686498847"/>
      </c:lineChart>
      <c:lineChart>
        <c:grouping val="standard"/>
        <c:varyColors val="0"/>
        <c:ser>
          <c:idx val="1"/>
          <c:order val="1"/>
          <c:tx>
            <c:strRef>
              <c:f>Report_Tabs_Figs!$B$294</c:f>
              <c:strCache>
                <c:ptCount val="1"/>
                <c:pt idx="0">
                  <c:v>Retail jet fuel price (cents per gallon)</c:v>
                </c:pt>
              </c:strCache>
            </c:strRef>
          </c:tx>
          <c:spPr>
            <a:ln w="28575" cap="rnd">
              <a:solidFill>
                <a:schemeClr val="accent2"/>
              </a:solidFill>
              <a:round/>
            </a:ln>
            <a:effectLst/>
          </c:spPr>
          <c:marker>
            <c:symbol val="none"/>
          </c:marker>
          <c:cat>
            <c:numRef>
              <c:f>Report_Tabs_Figs!$C$292:$AX$292</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Report_Tabs_Figs!$C$294:$AX$294</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03F4-4E71-A413-77356C499919}"/>
            </c:ext>
          </c:extLst>
        </c:ser>
        <c:dLbls>
          <c:showLegendKey val="0"/>
          <c:showVal val="0"/>
          <c:showCatName val="0"/>
          <c:showSerName val="0"/>
          <c:showPercent val="0"/>
          <c:showBubbleSize val="0"/>
        </c:dLbls>
        <c:marker val="1"/>
        <c:smooth val="0"/>
        <c:axId val="686502207"/>
        <c:axId val="686512287"/>
      </c:lineChart>
      <c:dateAx>
        <c:axId val="686507487"/>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86498847"/>
        <c:crosses val="autoZero"/>
        <c:auto val="1"/>
        <c:lblOffset val="100"/>
        <c:baseTimeUnit val="months"/>
        <c:majorUnit val="3"/>
        <c:majorTimeUnit val="months"/>
      </c:dateAx>
      <c:valAx>
        <c:axId val="6864988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7487"/>
        <c:crosses val="autoZero"/>
        <c:crossBetween val="midCat"/>
      </c:valAx>
      <c:valAx>
        <c:axId val="686512287"/>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86502207"/>
        <c:crosses val="max"/>
        <c:crossBetween val="between"/>
        <c:majorUnit val="100"/>
        <c:dispUnits>
          <c:builtInUnit val="hundre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dateAx>
        <c:axId val="686502207"/>
        <c:scaling>
          <c:orientation val="minMax"/>
        </c:scaling>
        <c:delete val="1"/>
        <c:axPos val="b"/>
        <c:numFmt formatCode="mmm\-yy" sourceLinked="1"/>
        <c:majorTickMark val="out"/>
        <c:minorTickMark val="none"/>
        <c:tickLblPos val="nextTo"/>
        <c:crossAx val="686512287"/>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266279384913848E-2"/>
          <c:y val="0.13313183649971214"/>
          <c:w val="0.72577794042927124"/>
          <c:h val="0.66281040485224318"/>
        </c:manualLayout>
      </c:layout>
      <c:lineChart>
        <c:grouping val="standard"/>
        <c:varyColors val="0"/>
        <c:ser>
          <c:idx val="0"/>
          <c:order val="0"/>
          <c:tx>
            <c:strRef>
              <c:f>Report_Tabs_Figs!$B$72</c:f>
              <c:strCache>
                <c:ptCount val="1"/>
                <c:pt idx="0">
                  <c:v>coal-fired generation</c:v>
                </c:pt>
              </c:strCache>
            </c:strRef>
          </c:tx>
          <c:spPr>
            <a:ln w="28575" cap="rnd">
              <a:solidFill>
                <a:schemeClr val="bg2">
                  <a:lumMod val="60000"/>
                  <a:lumOff val="40000"/>
                </a:schemeClr>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Report_Tabs_Figs!$C$72:$AI$72</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B6ED-4D0D-BFC3-96522AEC8B36}"/>
            </c:ext>
          </c:extLst>
        </c:ser>
        <c:ser>
          <c:idx val="1"/>
          <c:order val="1"/>
          <c:tx>
            <c:strRef>
              <c:f>Report_Tabs_Figs!$B$73</c:f>
              <c:strCache>
                <c:ptCount val="1"/>
                <c:pt idx="0">
                  <c:v>natural gas-fired generation</c:v>
                </c:pt>
              </c:strCache>
            </c:strRef>
          </c:tx>
          <c:spPr>
            <a:ln w="28575" cap="rnd">
              <a:solidFill>
                <a:schemeClr val="accent1"/>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Report_Tabs_Figs!$C$73:$AI$73</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B6ED-4D0D-BFC3-96522AEC8B36}"/>
            </c:ext>
          </c:extLst>
        </c:ser>
        <c:ser>
          <c:idx val="2"/>
          <c:order val="2"/>
          <c:tx>
            <c:strRef>
              <c:f>Report_Tabs_Figs!$B$74</c:f>
              <c:strCache>
                <c:ptCount val="1"/>
                <c:pt idx="0">
                  <c:v>petroleum-fired generation</c:v>
                </c:pt>
              </c:strCache>
            </c:strRef>
          </c:tx>
          <c:spPr>
            <a:ln w="28575" cap="rnd">
              <a:solidFill>
                <a:schemeClr val="accent2"/>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Report_Tabs_Figs!$C$74:$AI$74</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B6ED-4D0D-BFC3-96522AEC8B36}"/>
            </c:ext>
          </c:extLst>
        </c:ser>
        <c:ser>
          <c:idx val="3"/>
          <c:order val="3"/>
          <c:tx>
            <c:strRef>
              <c:f>Report_Tabs_Figs!$B$75</c:f>
              <c:strCache>
                <c:ptCount val="1"/>
                <c:pt idx="0">
                  <c:v>wind and solar</c:v>
                </c:pt>
              </c:strCache>
            </c:strRef>
          </c:tx>
          <c:spPr>
            <a:ln w="28575" cap="rnd">
              <a:solidFill>
                <a:schemeClr val="accent4"/>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Report_Tabs_Figs!$C$75:$AI$75</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B6ED-4D0D-BFC3-96522AEC8B36}"/>
            </c:ext>
          </c:extLst>
        </c:ser>
        <c:ser>
          <c:idx val="4"/>
          <c:order val="4"/>
          <c:tx>
            <c:strRef>
              <c:f>Report_Tabs_Figs!$B$76</c:f>
              <c:strCache>
                <c:ptCount val="1"/>
                <c:pt idx="0">
                  <c:v>nuclear</c:v>
                </c:pt>
              </c:strCache>
            </c:strRef>
          </c:tx>
          <c:spPr>
            <a:ln w="28575" cap="rnd">
              <a:solidFill>
                <a:schemeClr val="accent5"/>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Report_Tabs_Figs!$C$76:$AI$76</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4-B6ED-4D0D-BFC3-96522AEC8B36}"/>
            </c:ext>
          </c:extLst>
        </c:ser>
        <c:ser>
          <c:idx val="5"/>
          <c:order val="5"/>
          <c:tx>
            <c:strRef>
              <c:f>Report_Tabs_Figs!$B$77</c:f>
              <c:strCache>
                <c:ptCount val="1"/>
                <c:pt idx="0">
                  <c:v>other renewables</c:v>
                </c:pt>
              </c:strCache>
            </c:strRef>
          </c:tx>
          <c:spPr>
            <a:ln w="28575" cap="rnd">
              <a:solidFill>
                <a:schemeClr val="accent3"/>
              </a:solidFill>
              <a:round/>
            </a:ln>
            <a:effectLst/>
          </c:spPr>
          <c:marker>
            <c:symbol val="none"/>
          </c:marker>
          <c:cat>
            <c:strRef>
              <c:f>Report_Tabs_Figs!$C$71:$AI$71</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Report_Tabs_Figs!$C$77:$AI$77</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5-B6ED-4D0D-BFC3-96522AEC8B36}"/>
            </c:ext>
          </c:extLst>
        </c:ser>
        <c:dLbls>
          <c:showLegendKey val="0"/>
          <c:showVal val="0"/>
          <c:showCatName val="0"/>
          <c:showSerName val="0"/>
          <c:showPercent val="0"/>
          <c:showBubbleSize val="0"/>
        </c:dLbls>
        <c:smooth val="0"/>
        <c:axId val="1752601456"/>
        <c:axId val="1752601936"/>
      </c:lineChart>
      <c:catAx>
        <c:axId val="17526014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936"/>
        <c:crosses val="autoZero"/>
        <c:auto val="1"/>
        <c:lblAlgn val="ctr"/>
        <c:lblOffset val="100"/>
        <c:tickLblSkip val="5"/>
        <c:noMultiLvlLbl val="0"/>
      </c:catAx>
      <c:valAx>
        <c:axId val="1752601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75260145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90690027781615012"/>
          <c:h val="0.6666795667154064"/>
        </c:manualLayout>
      </c:layout>
      <c:lineChart>
        <c:grouping val="standard"/>
        <c:varyColors val="0"/>
        <c:ser>
          <c:idx val="0"/>
          <c:order val="0"/>
          <c:tx>
            <c:strRef>
              <c:f>Prelim_Tabs_Figs!$B$36</c:f>
              <c:strCache>
                <c:ptCount val="1"/>
                <c:pt idx="0">
                  <c:v>residential</c:v>
                </c:pt>
              </c:strCache>
            </c:strRef>
          </c:tx>
          <c:spPr>
            <a:ln w="28575" cap="rnd">
              <a:solidFill>
                <a:srgbClr val="C0000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Prelim_Tabs_Figs!$C$36:$AJ$36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8280-403A-9002-07235B62C48D}"/>
            </c:ext>
          </c:extLst>
        </c:ser>
        <c:ser>
          <c:idx val="1"/>
          <c:order val="1"/>
          <c:tx>
            <c:strRef>
              <c:f>Prelim_Tabs_Figs!$B$37</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Prelim_Tabs_Figs!$C$37:$AJ$37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8280-403A-9002-07235B62C48D}"/>
            </c:ext>
          </c:extLst>
        </c:ser>
        <c:ser>
          <c:idx val="2"/>
          <c:order val="2"/>
          <c:tx>
            <c:strRef>
              <c:f>Prelim_Tabs_Figs!$B$38</c:f>
              <c:strCache>
                <c:ptCount val="1"/>
                <c:pt idx="0">
                  <c:v>industrial</c:v>
                </c:pt>
              </c:strCache>
            </c:strRef>
          </c:tx>
          <c:spPr>
            <a:ln w="28575" cap="rnd">
              <a:solidFill>
                <a:srgbClr val="5D9732"/>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Prelim_Tabs_Figs!$C$38:$AJ$38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8280-403A-9002-07235B62C48D}"/>
            </c:ext>
          </c:extLst>
        </c:ser>
        <c:ser>
          <c:idx val="3"/>
          <c:order val="3"/>
          <c:tx>
            <c:strRef>
              <c:f>Prelim_Tabs_Figs!$B$39</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Prelim_Tabs_Figs!$C$39:$AJ$39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8280-403A-9002-07235B62C48D}"/>
            </c:ext>
          </c:extLst>
        </c:ser>
        <c:ser>
          <c:idx val="4"/>
          <c:order val="4"/>
          <c:tx>
            <c:strRef>
              <c:f>Prelim_Tabs_Figs!$B$40</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Prelim_Tabs_Figs!$C$40:$AJ$40</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8280-403A-9002-07235B62C48D}"/>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76969980296797691"/>
          <c:h val="0.6666795667154064"/>
        </c:manualLayout>
      </c:layout>
      <c:lineChart>
        <c:grouping val="standard"/>
        <c:varyColors val="0"/>
        <c:ser>
          <c:idx val="0"/>
          <c:order val="0"/>
          <c:tx>
            <c:strRef>
              <c:f>'Figure 1'!$B$5</c:f>
              <c:strCache>
                <c:ptCount val="1"/>
                <c:pt idx="0">
                  <c:v>residential</c:v>
                </c:pt>
              </c:strCache>
            </c:strRef>
          </c:tx>
          <c:spPr>
            <a:ln w="28575" cap="rnd">
              <a:solidFill>
                <a:srgbClr val="A33340"/>
              </a:solidFill>
              <a:round/>
            </a:ln>
            <a:effectLst/>
          </c:spPr>
          <c:marker>
            <c:symbol val="none"/>
          </c:marker>
          <c:cat>
            <c:strRef>
              <c:f>'Figure 1'!$C$4:$AL$4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1'!$C$5:$AL$5</c:f>
              <c:numCache>
                <c:formatCode>#,##0</c:formatCode>
                <c:ptCount val="36"/>
                <c:pt idx="0">
                  <c:v>340.053</c:v>
                </c:pt>
                <c:pt idx="1">
                  <c:v>347.63800000000003</c:v>
                </c:pt>
                <c:pt idx="2">
                  <c:v>357.50799999999992</c:v>
                </c:pt>
                <c:pt idx="3">
                  <c:v>372.74800000000005</c:v>
                </c:pt>
                <c:pt idx="4">
                  <c:v>364.798</c:v>
                </c:pt>
                <c:pt idx="5">
                  <c:v>361.67700000000002</c:v>
                </c:pt>
                <c:pt idx="6">
                  <c:v>390.10600000000011</c:v>
                </c:pt>
                <c:pt idx="7">
                  <c:v>371.78099999999995</c:v>
                </c:pt>
                <c:pt idx="8">
                  <c:v>338.91499999999996</c:v>
                </c:pt>
                <c:pt idx="9">
                  <c:v>360.08699999999988</c:v>
                </c:pt>
                <c:pt idx="10">
                  <c:v>381.35199999999998</c:v>
                </c:pt>
                <c:pt idx="11">
                  <c:v>368.15499999999997</c:v>
                </c:pt>
                <c:pt idx="12">
                  <c:v>368.51499999999987</c:v>
                </c:pt>
                <c:pt idx="13">
                  <c:v>386.34300000000007</c:v>
                </c:pt>
                <c:pt idx="14">
                  <c:v>372.75900000000001</c:v>
                </c:pt>
                <c:pt idx="15">
                  <c:v>365.20900000000006</c:v>
                </c:pt>
                <c:pt idx="16">
                  <c:v>323.71999999999991</c:v>
                </c:pt>
                <c:pt idx="17">
                  <c:v>344.31399999999996</c:v>
                </c:pt>
                <c:pt idx="18">
                  <c:v>357.66500000000008</c:v>
                </c:pt>
                <c:pt idx="19">
                  <c:v>338.73900000000003</c:v>
                </c:pt>
                <c:pt idx="20">
                  <c:v>336.11400000000003</c:v>
                </c:pt>
                <c:pt idx="21">
                  <c:v>326.17599999999993</c:v>
                </c:pt>
                <c:pt idx="22">
                  <c:v>286.27200000000005</c:v>
                </c:pt>
                <c:pt idx="23">
                  <c:v>332.52</c:v>
                </c:pt>
                <c:pt idx="24">
                  <c:v>349.08799999999997</c:v>
                </c:pt>
                <c:pt idx="25">
                  <c:v>322.39099999999996</c:v>
                </c:pt>
                <c:pt idx="26">
                  <c:v>298.65200000000004</c:v>
                </c:pt>
                <c:pt idx="27">
                  <c:v>301.24699999999996</c:v>
                </c:pt>
                <c:pt idx="28">
                  <c:v>343.86500000000001</c:v>
                </c:pt>
                <c:pt idx="29" formatCode="#,##0.0">
                  <c:v>346.66200000000003</c:v>
                </c:pt>
                <c:pt idx="30">
                  <c:v>318.57499999999993</c:v>
                </c:pt>
                <c:pt idx="31">
                  <c:v>324.94199999999989</c:v>
                </c:pt>
                <c:pt idx="32">
                  <c:v>339.80100000000004</c:v>
                </c:pt>
                <c:pt idx="33">
                  <c:v>313.24099999999999</c:v>
                </c:pt>
                <c:pt idx="34">
                  <c:v>303.899</c:v>
                </c:pt>
                <c:pt idx="35">
                  <c:v>331.11199999999997</c:v>
                </c:pt>
              </c:numCache>
            </c:numRef>
          </c:val>
          <c:smooth val="0"/>
          <c:extLst>
            <c:ext xmlns:c16="http://schemas.microsoft.com/office/drawing/2014/chart" uri="{C3380CC4-5D6E-409C-BE32-E72D297353CC}">
              <c16:uniqueId val="{00000000-E341-4489-A716-8548BC0270A9}"/>
            </c:ext>
          </c:extLst>
        </c:ser>
        <c:ser>
          <c:idx val="1"/>
          <c:order val="1"/>
          <c:tx>
            <c:strRef>
              <c:f>'Figure 1'!$B$6</c:f>
              <c:strCache>
                <c:ptCount val="1"/>
                <c:pt idx="0">
                  <c:v>commercial</c:v>
                </c:pt>
              </c:strCache>
            </c:strRef>
          </c:tx>
          <c:spPr>
            <a:ln w="28575" cap="rnd">
              <a:solidFill>
                <a:srgbClr val="E3A5AC"/>
              </a:solidFill>
              <a:round/>
            </a:ln>
            <a:effectLst/>
          </c:spPr>
          <c:marker>
            <c:symbol val="none"/>
          </c:marker>
          <c:cat>
            <c:strRef>
              <c:f>'Figure 1'!$C$4:$AL$4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1'!$C$6:$AL$6</c:f>
              <c:numCache>
                <c:formatCode>#,##0</c:formatCode>
                <c:ptCount val="36"/>
                <c:pt idx="0">
                  <c:v>226.13499999999999</c:v>
                </c:pt>
                <c:pt idx="1">
                  <c:v>227.17599999999993</c:v>
                </c:pt>
                <c:pt idx="2">
                  <c:v>228.31100000000004</c:v>
                </c:pt>
                <c:pt idx="3">
                  <c:v>225.52799999999991</c:v>
                </c:pt>
                <c:pt idx="4">
                  <c:v>228.23500000000001</c:v>
                </c:pt>
                <c:pt idx="5">
                  <c:v>231.21299999999997</c:v>
                </c:pt>
                <c:pt idx="6">
                  <c:v>239.89999999999998</c:v>
                </c:pt>
                <c:pt idx="7">
                  <c:v>240.13499999999999</c:v>
                </c:pt>
                <c:pt idx="8">
                  <c:v>222.79299999999989</c:v>
                </c:pt>
                <c:pt idx="9">
                  <c:v>225.62199999999996</c:v>
                </c:pt>
                <c:pt idx="10">
                  <c:v>239.62399999999991</c:v>
                </c:pt>
                <c:pt idx="11">
                  <c:v>230.53300000000002</c:v>
                </c:pt>
                <c:pt idx="12">
                  <c:v>231.32300000000009</c:v>
                </c:pt>
                <c:pt idx="13">
                  <c:v>241.58299999999997</c:v>
                </c:pt>
                <c:pt idx="14">
                  <c:v>238.1339999999999</c:v>
                </c:pt>
                <c:pt idx="15">
                  <c:v>227.32499999999993</c:v>
                </c:pt>
                <c:pt idx="16">
                  <c:v>207.79099999999994</c:v>
                </c:pt>
                <c:pt idx="17">
                  <c:v>216.72100000000012</c:v>
                </c:pt>
                <c:pt idx="18">
                  <c:v>225.94299999999998</c:v>
                </c:pt>
                <c:pt idx="19">
                  <c:v>223.22300000000007</c:v>
                </c:pt>
                <c:pt idx="20">
                  <c:v>220.90500000000009</c:v>
                </c:pt>
                <c:pt idx="21">
                  <c:v>221.78899999999999</c:v>
                </c:pt>
                <c:pt idx="22">
                  <c:v>201.04899999999998</c:v>
                </c:pt>
                <c:pt idx="23">
                  <c:v>222.721</c:v>
                </c:pt>
                <c:pt idx="24">
                  <c:v>233.94800000000009</c:v>
                </c:pt>
                <c:pt idx="25">
                  <c:v>239.57500000000005</c:v>
                </c:pt>
                <c:pt idx="26">
                  <c:v>231.57799999999997</c:v>
                </c:pt>
                <c:pt idx="27">
                  <c:v>233.005</c:v>
                </c:pt>
                <c:pt idx="28">
                  <c:v>253.76499999999999</c:v>
                </c:pt>
                <c:pt idx="29" formatCode="#,##0.0">
                  <c:v>254.86099999999999</c:v>
                </c:pt>
                <c:pt idx="30">
                  <c:v>232.68200000000002</c:v>
                </c:pt>
                <c:pt idx="31">
                  <c:v>244.74599999999998</c:v>
                </c:pt>
                <c:pt idx="32">
                  <c:v>260.24199999999996</c:v>
                </c:pt>
                <c:pt idx="33">
                  <c:v>244.84899999999993</c:v>
                </c:pt>
                <c:pt idx="34">
                  <c:v>239.39699999999993</c:v>
                </c:pt>
                <c:pt idx="35">
                  <c:v>256.12800000000004</c:v>
                </c:pt>
              </c:numCache>
            </c:numRef>
          </c:val>
          <c:smooth val="0"/>
          <c:extLst>
            <c:ext xmlns:c16="http://schemas.microsoft.com/office/drawing/2014/chart" uri="{C3380CC4-5D6E-409C-BE32-E72D297353CC}">
              <c16:uniqueId val="{00000001-E341-4489-A716-8548BC0270A9}"/>
            </c:ext>
          </c:extLst>
        </c:ser>
        <c:ser>
          <c:idx val="2"/>
          <c:order val="2"/>
          <c:tx>
            <c:strRef>
              <c:f>'Figure 1'!$B$7</c:f>
              <c:strCache>
                <c:ptCount val="1"/>
                <c:pt idx="0">
                  <c:v>industrial</c:v>
                </c:pt>
              </c:strCache>
            </c:strRef>
          </c:tx>
          <c:spPr>
            <a:ln w="28575" cap="rnd">
              <a:solidFill>
                <a:schemeClr val="accent3"/>
              </a:solidFill>
              <a:round/>
            </a:ln>
            <a:effectLst/>
          </c:spPr>
          <c:marker>
            <c:symbol val="none"/>
          </c:marker>
          <c:cat>
            <c:strRef>
              <c:f>'Figure 1'!$C$4:$AL$4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1'!$C$7:$AL$7</c:f>
              <c:numCache>
                <c:formatCode>#,##0</c:formatCode>
                <c:ptCount val="36"/>
                <c:pt idx="0">
                  <c:v>1062.943</c:v>
                </c:pt>
                <c:pt idx="1">
                  <c:v>1029.5729999999999</c:v>
                </c:pt>
                <c:pt idx="2">
                  <c:v>1081.5740000000001</c:v>
                </c:pt>
                <c:pt idx="3">
                  <c:v>1071.942</c:v>
                </c:pt>
                <c:pt idx="4">
                  <c:v>1089.3980000000001</c:v>
                </c:pt>
                <c:pt idx="5">
                  <c:v>1099.462</c:v>
                </c:pt>
                <c:pt idx="6">
                  <c:v>1132.9769999999999</c:v>
                </c:pt>
                <c:pt idx="7">
                  <c:v>1135.6840000000002</c:v>
                </c:pt>
                <c:pt idx="8">
                  <c:v>1106.6880000000001</c:v>
                </c:pt>
                <c:pt idx="9">
                  <c:v>1086.346</c:v>
                </c:pt>
                <c:pt idx="10">
                  <c:v>1077.614</c:v>
                </c:pt>
                <c:pt idx="11">
                  <c:v>1055.7280000000001</c:v>
                </c:pt>
                <c:pt idx="12">
                  <c:v>1040.2339999999999</c:v>
                </c:pt>
                <c:pt idx="13">
                  <c:v>1031.627</c:v>
                </c:pt>
                <c:pt idx="14">
                  <c:v>1070.2919999999999</c:v>
                </c:pt>
                <c:pt idx="15">
                  <c:v>1016.028</c:v>
                </c:pt>
                <c:pt idx="16">
                  <c:v>1023.6410000000001</c:v>
                </c:pt>
                <c:pt idx="17">
                  <c:v>1011.117</c:v>
                </c:pt>
                <c:pt idx="18">
                  <c:v>977.99899999999991</c:v>
                </c:pt>
                <c:pt idx="19">
                  <c:v>858.49199999999996</c:v>
                </c:pt>
                <c:pt idx="20">
                  <c:v>924.41999999999985</c:v>
                </c:pt>
                <c:pt idx="21">
                  <c:v>928.93299999999988</c:v>
                </c:pt>
                <c:pt idx="22">
                  <c:v>942.89099999999996</c:v>
                </c:pt>
                <c:pt idx="23">
                  <c:v>963.24699999999996</c:v>
                </c:pt>
                <c:pt idx="24">
                  <c:v>973.14800000000014</c:v>
                </c:pt>
                <c:pt idx="25">
                  <c:v>955.10399999999993</c:v>
                </c:pt>
                <c:pt idx="26">
                  <c:v>953.4190000000001</c:v>
                </c:pt>
                <c:pt idx="27">
                  <c:v>971.0139999999999</c:v>
                </c:pt>
                <c:pt idx="28">
                  <c:v>1001.425</c:v>
                </c:pt>
                <c:pt idx="29" formatCode="#,##0.0">
                  <c:v>1006.926</c:v>
                </c:pt>
                <c:pt idx="30">
                  <c:v>953.43400000000008</c:v>
                </c:pt>
                <c:pt idx="31">
                  <c:v>976.93900000000008</c:v>
                </c:pt>
                <c:pt idx="32">
                  <c:v>964.31999999999994</c:v>
                </c:pt>
                <c:pt idx="33">
                  <c:v>963.79699999999991</c:v>
                </c:pt>
                <c:pt idx="34">
                  <c:v>954.875</c:v>
                </c:pt>
                <c:pt idx="35">
                  <c:v>960.30299999999988</c:v>
                </c:pt>
              </c:numCache>
            </c:numRef>
          </c:val>
          <c:smooth val="0"/>
          <c:extLst>
            <c:ext xmlns:c16="http://schemas.microsoft.com/office/drawing/2014/chart" uri="{C3380CC4-5D6E-409C-BE32-E72D297353CC}">
              <c16:uniqueId val="{00000002-E341-4489-A716-8548BC0270A9}"/>
            </c:ext>
          </c:extLst>
        </c:ser>
        <c:ser>
          <c:idx val="3"/>
          <c:order val="3"/>
          <c:tx>
            <c:strRef>
              <c:f>'Figure 1'!$B$8</c:f>
              <c:strCache>
                <c:ptCount val="1"/>
                <c:pt idx="0">
                  <c:v>transportation</c:v>
                </c:pt>
              </c:strCache>
            </c:strRef>
          </c:tx>
          <c:spPr>
            <a:ln w="28575" cap="rnd">
              <a:solidFill>
                <a:srgbClr val="0070C0"/>
              </a:solidFill>
              <a:round/>
            </a:ln>
            <a:effectLst/>
          </c:spPr>
          <c:marker>
            <c:symbol val="none"/>
          </c:marker>
          <c:cat>
            <c:strRef>
              <c:f>'Figure 1'!$C$4:$AL$4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1'!$C$8:$AL$8</c:f>
              <c:numCache>
                <c:formatCode>#,##0</c:formatCode>
                <c:ptCount val="36"/>
                <c:pt idx="0">
                  <c:v>1583.413</c:v>
                </c:pt>
                <c:pt idx="1">
                  <c:v>1563.885</c:v>
                </c:pt>
                <c:pt idx="2">
                  <c:v>1587.3619999999999</c:v>
                </c:pt>
                <c:pt idx="3">
                  <c:v>1600.721</c:v>
                </c:pt>
                <c:pt idx="4">
                  <c:v>1640.557</c:v>
                </c:pt>
                <c:pt idx="5">
                  <c:v>1675.479</c:v>
                </c:pt>
                <c:pt idx="6">
                  <c:v>1725.191</c:v>
                </c:pt>
                <c:pt idx="7">
                  <c:v>1744.7570000000001</c:v>
                </c:pt>
                <c:pt idx="8">
                  <c:v>1782.155</c:v>
                </c:pt>
                <c:pt idx="9">
                  <c:v>1828.345</c:v>
                </c:pt>
                <c:pt idx="10">
                  <c:v>1884.0820000000001</c:v>
                </c:pt>
                <c:pt idx="11">
                  <c:v>1855.6119999999999</c:v>
                </c:pt>
                <c:pt idx="12">
                  <c:v>1895.126</c:v>
                </c:pt>
                <c:pt idx="13">
                  <c:v>1912.1120000000001</c:v>
                </c:pt>
                <c:pt idx="14">
                  <c:v>1966.87</c:v>
                </c:pt>
                <c:pt idx="15">
                  <c:v>1987.4650000000001</c:v>
                </c:pt>
                <c:pt idx="16">
                  <c:v>2018.6110000000001</c:v>
                </c:pt>
                <c:pt idx="17">
                  <c:v>2021.1</c:v>
                </c:pt>
                <c:pt idx="18">
                  <c:v>1890.702</c:v>
                </c:pt>
                <c:pt idx="19">
                  <c:v>1826.931</c:v>
                </c:pt>
                <c:pt idx="20">
                  <c:v>1842.3130000000001</c:v>
                </c:pt>
                <c:pt idx="21">
                  <c:v>1808.271</c:v>
                </c:pt>
                <c:pt idx="22">
                  <c:v>1771.596</c:v>
                </c:pt>
                <c:pt idx="23">
                  <c:v>1791.2180000000001</c:v>
                </c:pt>
                <c:pt idx="24">
                  <c:v>1809.471</c:v>
                </c:pt>
                <c:pt idx="25">
                  <c:v>1833.2829999999999</c:v>
                </c:pt>
                <c:pt idx="26">
                  <c:v>1865.4</c:v>
                </c:pt>
                <c:pt idx="27">
                  <c:v>1883.3300000000002</c:v>
                </c:pt>
                <c:pt idx="28">
                  <c:v>1914.6309999999999</c:v>
                </c:pt>
                <c:pt idx="29" formatCode="#,##0.0">
                  <c:v>1920.9839999999999</c:v>
                </c:pt>
                <c:pt idx="30">
                  <c:v>1630.3609999999999</c:v>
                </c:pt>
                <c:pt idx="31">
                  <c:v>1806.7339999999999</c:v>
                </c:pt>
                <c:pt idx="32">
                  <c:v>1842.336</c:v>
                </c:pt>
                <c:pt idx="33">
                  <c:v>1854.9659999999999</c:v>
                </c:pt>
                <c:pt idx="34">
                  <c:v>1863.4869999999999</c:v>
                </c:pt>
                <c:pt idx="35">
                  <c:v>1871.4750000000001</c:v>
                </c:pt>
              </c:numCache>
            </c:numRef>
          </c:val>
          <c:smooth val="0"/>
          <c:extLst>
            <c:ext xmlns:c16="http://schemas.microsoft.com/office/drawing/2014/chart" uri="{C3380CC4-5D6E-409C-BE32-E72D297353CC}">
              <c16:uniqueId val="{00000003-E341-4489-A716-8548BC0270A9}"/>
            </c:ext>
          </c:extLst>
        </c:ser>
        <c:ser>
          <c:idx val="4"/>
          <c:order val="4"/>
          <c:tx>
            <c:strRef>
              <c:f>'Figure 1'!$B$9</c:f>
              <c:strCache>
                <c:ptCount val="1"/>
                <c:pt idx="0">
                  <c:v>electric power</c:v>
                </c:pt>
              </c:strCache>
            </c:strRef>
          </c:tx>
          <c:spPr>
            <a:ln w="28575" cap="rnd">
              <a:solidFill>
                <a:schemeClr val="accent4"/>
              </a:solidFill>
              <a:round/>
            </a:ln>
            <a:effectLst/>
          </c:spPr>
          <c:marker>
            <c:symbol val="none"/>
          </c:marker>
          <c:cat>
            <c:strRef>
              <c:f>'Figure 1'!$C$4:$AL$4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1'!$C$9:$AL$9</c:f>
              <c:numCache>
                <c:formatCode>#,##0</c:formatCode>
                <c:ptCount val="36"/>
                <c:pt idx="0">
                  <c:v>1825.77</c:v>
                </c:pt>
                <c:pt idx="1">
                  <c:v>1824.579</c:v>
                </c:pt>
                <c:pt idx="2">
                  <c:v>1838.9680000000001</c:v>
                </c:pt>
                <c:pt idx="3">
                  <c:v>1914.761</c:v>
                </c:pt>
                <c:pt idx="4">
                  <c:v>1939.7719999999999</c:v>
                </c:pt>
                <c:pt idx="5">
                  <c:v>1957.2929999999999</c:v>
                </c:pt>
                <c:pt idx="6">
                  <c:v>2030.106</c:v>
                </c:pt>
                <c:pt idx="7">
                  <c:v>2097.7930000000001</c:v>
                </c:pt>
                <c:pt idx="8">
                  <c:v>2186.4580000000001</c:v>
                </c:pt>
                <c:pt idx="9">
                  <c:v>2199.5439999999999</c:v>
                </c:pt>
                <c:pt idx="10">
                  <c:v>2306.0540000000001</c:v>
                </c:pt>
                <c:pt idx="11">
                  <c:v>2268.317</c:v>
                </c:pt>
                <c:pt idx="12">
                  <c:v>2284.806</c:v>
                </c:pt>
                <c:pt idx="13">
                  <c:v>2315.2979999999998</c:v>
                </c:pt>
                <c:pt idx="14">
                  <c:v>2345.944</c:v>
                </c:pt>
                <c:pt idx="15">
                  <c:v>2411.5189999999998</c:v>
                </c:pt>
                <c:pt idx="16">
                  <c:v>2356.1410000000001</c:v>
                </c:pt>
                <c:pt idx="17">
                  <c:v>2422.0100000000002</c:v>
                </c:pt>
                <c:pt idx="18">
                  <c:v>2371.029</c:v>
                </c:pt>
                <c:pt idx="19">
                  <c:v>2156.5819999999999</c:v>
                </c:pt>
                <c:pt idx="20">
                  <c:v>2270.0630000000001</c:v>
                </c:pt>
                <c:pt idx="21">
                  <c:v>2169.6819999999998</c:v>
                </c:pt>
                <c:pt idx="22">
                  <c:v>2034.67</c:v>
                </c:pt>
                <c:pt idx="23">
                  <c:v>2049.3119999999999</c:v>
                </c:pt>
                <c:pt idx="24">
                  <c:v>2048.3719999999998</c:v>
                </c:pt>
                <c:pt idx="25">
                  <c:v>1911.848</c:v>
                </c:pt>
                <c:pt idx="26">
                  <c:v>1819.9949999999999</c:v>
                </c:pt>
                <c:pt idx="27">
                  <c:v>1742.606</c:v>
                </c:pt>
                <c:pt idx="28">
                  <c:v>1764.5350000000001</c:v>
                </c:pt>
                <c:pt idx="29" formatCode="#,##0.0">
                  <c:v>1617.56</c:v>
                </c:pt>
                <c:pt idx="30">
                  <c:v>1450.1959999999999</c:v>
                </c:pt>
                <c:pt idx="31">
                  <c:v>1552.55</c:v>
                </c:pt>
                <c:pt idx="32">
                  <c:v>1538.519</c:v>
                </c:pt>
                <c:pt idx="33">
                  <c:v>1421.7470000000001</c:v>
                </c:pt>
                <c:pt idx="34">
                  <c:v>1427.4380000000001</c:v>
                </c:pt>
                <c:pt idx="35">
                  <c:v>1485.376</c:v>
                </c:pt>
              </c:numCache>
            </c:numRef>
          </c:val>
          <c:smooth val="0"/>
          <c:extLst>
            <c:ext xmlns:c16="http://schemas.microsoft.com/office/drawing/2014/chart" uri="{C3380CC4-5D6E-409C-BE32-E72D297353CC}">
              <c16:uniqueId val="{00000004-E341-4489-A716-8548BC0270A9}"/>
            </c:ext>
          </c:extLst>
        </c:ser>
        <c:ser>
          <c:idx val="5"/>
          <c:order val="5"/>
          <c:tx>
            <c:strRef>
              <c:f>'Figure 1'!$B$10</c:f>
              <c:strCache>
                <c:ptCount val="1"/>
                <c:pt idx="0">
                  <c:v>total</c:v>
                </c:pt>
              </c:strCache>
            </c:strRef>
          </c:tx>
          <c:spPr>
            <a:ln w="28575" cap="rnd">
              <a:solidFill>
                <a:schemeClr val="tx1"/>
              </a:solidFill>
              <a:round/>
            </a:ln>
            <a:effectLst/>
          </c:spPr>
          <c:marker>
            <c:symbol val="none"/>
          </c:marker>
          <c:cat>
            <c:strRef>
              <c:f>'Figure 1'!$C$4:$AL$4</c:f>
              <c:strCach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strCache>
            </c:strRef>
          </c:cat>
          <c:val>
            <c:numRef>
              <c:f>'Figure 1'!$C$10:$AL$10</c:f>
              <c:numCache>
                <c:formatCode>#,##0</c:formatCode>
                <c:ptCount val="36"/>
                <c:pt idx="0">
                  <c:v>5038.3140000000003</c:v>
                </c:pt>
                <c:pt idx="1">
                  <c:v>4992.8500000000004</c:v>
                </c:pt>
                <c:pt idx="2">
                  <c:v>5093.723</c:v>
                </c:pt>
                <c:pt idx="3">
                  <c:v>5185.6989999999996</c:v>
                </c:pt>
                <c:pt idx="4">
                  <c:v>5262.76</c:v>
                </c:pt>
                <c:pt idx="5">
                  <c:v>5325.1229999999996</c:v>
                </c:pt>
                <c:pt idx="6">
                  <c:v>5518.28</c:v>
                </c:pt>
                <c:pt idx="7">
                  <c:v>5590.1509999999998</c:v>
                </c:pt>
                <c:pt idx="8">
                  <c:v>5637.009</c:v>
                </c:pt>
                <c:pt idx="9">
                  <c:v>5699.9449999999997</c:v>
                </c:pt>
                <c:pt idx="10">
                  <c:v>5888.7259999999997</c:v>
                </c:pt>
                <c:pt idx="11">
                  <c:v>5778.3450000000003</c:v>
                </c:pt>
                <c:pt idx="12">
                  <c:v>5820.0060000000003</c:v>
                </c:pt>
                <c:pt idx="13">
                  <c:v>5886.9639999999999</c:v>
                </c:pt>
                <c:pt idx="14">
                  <c:v>5994</c:v>
                </c:pt>
                <c:pt idx="15">
                  <c:v>6007.5460000000003</c:v>
                </c:pt>
                <c:pt idx="16">
                  <c:v>5929.9040000000005</c:v>
                </c:pt>
                <c:pt idx="17">
                  <c:v>6015.2619999999997</c:v>
                </c:pt>
                <c:pt idx="18">
                  <c:v>5823.3379999999997</c:v>
                </c:pt>
                <c:pt idx="19">
                  <c:v>5403.9679999999998</c:v>
                </c:pt>
                <c:pt idx="20">
                  <c:v>5593.8159999999998</c:v>
                </c:pt>
                <c:pt idx="21">
                  <c:v>5454.8509999999997</c:v>
                </c:pt>
                <c:pt idx="22">
                  <c:v>5236.4780000000001</c:v>
                </c:pt>
                <c:pt idx="23">
                  <c:v>5359.0169999999998</c:v>
                </c:pt>
                <c:pt idx="24">
                  <c:v>5414.0280000000002</c:v>
                </c:pt>
                <c:pt idx="25">
                  <c:v>5262.2</c:v>
                </c:pt>
                <c:pt idx="26">
                  <c:v>5169.0439999999999</c:v>
                </c:pt>
                <c:pt idx="27">
                  <c:v>5131.2030000000004</c:v>
                </c:pt>
                <c:pt idx="28">
                  <c:v>5278.2219999999998</c:v>
                </c:pt>
                <c:pt idx="29">
                  <c:v>5146.9930000000004</c:v>
                </c:pt>
                <c:pt idx="30">
                  <c:v>4585.2470000000003</c:v>
                </c:pt>
                <c:pt idx="31">
                  <c:v>4905.91</c:v>
                </c:pt>
                <c:pt idx="32">
                  <c:v>4945.2169999999996</c:v>
                </c:pt>
                <c:pt idx="33">
                  <c:v>4798.6000000000004</c:v>
                </c:pt>
                <c:pt idx="34">
                  <c:v>4789.0940000000001</c:v>
                </c:pt>
                <c:pt idx="35">
                  <c:v>4904.3950000000004</c:v>
                </c:pt>
              </c:numCache>
            </c:numRef>
          </c:val>
          <c:smooth val="0"/>
          <c:extLst>
            <c:ext xmlns:c16="http://schemas.microsoft.com/office/drawing/2014/chart" uri="{C3380CC4-5D6E-409C-BE32-E72D297353CC}">
              <c16:uniqueId val="{00000005-E341-4489-A716-8548BC0270A9}"/>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IND_activity!$AG$26</c:f>
              <c:strCache>
                <c:ptCount val="1"/>
                <c:pt idx="0">
                  <c:v>IPMFG_PAC</c:v>
                </c:pt>
              </c:strCache>
            </c:strRef>
          </c:tx>
          <c:spPr>
            <a:ln w="28575" cap="rnd">
              <a:solidFill>
                <a:schemeClr val="accent1"/>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IND_activity!$AH$26:$AM$26</c:f>
              <c:numCache>
                <c:formatCode>General</c:formatCode>
                <c:ptCount val="6"/>
                <c:pt idx="0">
                  <c:v>100.00158854</c:v>
                </c:pt>
                <c:pt idx="1">
                  <c:v>100.53520412</c:v>
                </c:pt>
                <c:pt idx="2">
                  <c:v>98.283190692000005</c:v>
                </c:pt>
                <c:pt idx="3">
                  <c:v>91.800022830000003</c:v>
                </c:pt>
                <c:pt idx="4">
                  <c:v>95.623212937000005</c:v>
                </c:pt>
                <c:pt idx="5">
                  <c:v>97.718575752000007</c:v>
                </c:pt>
              </c:numCache>
            </c:numRef>
          </c:val>
          <c:smooth val="0"/>
          <c:extLst>
            <c:ext xmlns:c16="http://schemas.microsoft.com/office/drawing/2014/chart" uri="{C3380CC4-5D6E-409C-BE32-E72D297353CC}">
              <c16:uniqueId val="{00000000-3D0E-4DD1-9FBD-4A7BB9742218}"/>
            </c:ext>
          </c:extLst>
        </c:ser>
        <c:ser>
          <c:idx val="1"/>
          <c:order val="1"/>
          <c:tx>
            <c:strRef>
              <c:f>IND_activity!$AG$27</c:f>
              <c:strCache>
                <c:ptCount val="1"/>
                <c:pt idx="0">
                  <c:v>IPMFG_MTN</c:v>
                </c:pt>
              </c:strCache>
            </c:strRef>
          </c:tx>
          <c:spPr>
            <a:ln w="28575" cap="rnd">
              <a:solidFill>
                <a:schemeClr val="accent2"/>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IND_activity!$AH$27:$AM$27</c:f>
              <c:numCache>
                <c:formatCode>General</c:formatCode>
                <c:ptCount val="6"/>
                <c:pt idx="0">
                  <c:v>100.00958344</c:v>
                </c:pt>
                <c:pt idx="1">
                  <c:v>103.65270344</c:v>
                </c:pt>
                <c:pt idx="2">
                  <c:v>103.89593444</c:v>
                </c:pt>
                <c:pt idx="3">
                  <c:v>100.6912279</c:v>
                </c:pt>
                <c:pt idx="4">
                  <c:v>108.79109599</c:v>
                </c:pt>
                <c:pt idx="5">
                  <c:v>113.1829049</c:v>
                </c:pt>
              </c:numCache>
            </c:numRef>
          </c:val>
          <c:smooth val="0"/>
          <c:extLst>
            <c:ext xmlns:c16="http://schemas.microsoft.com/office/drawing/2014/chart" uri="{C3380CC4-5D6E-409C-BE32-E72D297353CC}">
              <c16:uniqueId val="{00000001-3D0E-4DD1-9FBD-4A7BB9742218}"/>
            </c:ext>
          </c:extLst>
        </c:ser>
        <c:ser>
          <c:idx val="2"/>
          <c:order val="2"/>
          <c:tx>
            <c:strRef>
              <c:f>IND_activity!$AG$28</c:f>
              <c:strCache>
                <c:ptCount val="1"/>
                <c:pt idx="0">
                  <c:v>IPMFG_NEC</c:v>
                </c:pt>
              </c:strCache>
            </c:strRef>
          </c:tx>
          <c:spPr>
            <a:ln w="28575" cap="rnd">
              <a:solidFill>
                <a:schemeClr val="accent3"/>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IND_activity!$AH$28:$AM$28</c:f>
              <c:numCache>
                <c:formatCode>General</c:formatCode>
                <c:ptCount val="6"/>
                <c:pt idx="0">
                  <c:v>100.0001366</c:v>
                </c:pt>
                <c:pt idx="1">
                  <c:v>100.34002764</c:v>
                </c:pt>
                <c:pt idx="2">
                  <c:v>98.258174468000007</c:v>
                </c:pt>
                <c:pt idx="3">
                  <c:v>91.632091418000002</c:v>
                </c:pt>
                <c:pt idx="4">
                  <c:v>96.86561399</c:v>
                </c:pt>
                <c:pt idx="5">
                  <c:v>99.011861242999998</c:v>
                </c:pt>
              </c:numCache>
            </c:numRef>
          </c:val>
          <c:smooth val="0"/>
          <c:extLst>
            <c:ext xmlns:c16="http://schemas.microsoft.com/office/drawing/2014/chart" uri="{C3380CC4-5D6E-409C-BE32-E72D297353CC}">
              <c16:uniqueId val="{00000002-3D0E-4DD1-9FBD-4A7BB9742218}"/>
            </c:ext>
          </c:extLst>
        </c:ser>
        <c:ser>
          <c:idx val="3"/>
          <c:order val="3"/>
          <c:tx>
            <c:strRef>
              <c:f>IND_activity!$AG$29</c:f>
              <c:strCache>
                <c:ptCount val="1"/>
                <c:pt idx="0">
                  <c:v>IPMFG_SAC</c:v>
                </c:pt>
              </c:strCache>
            </c:strRef>
          </c:tx>
          <c:spPr>
            <a:ln w="28575" cap="rnd">
              <a:solidFill>
                <a:schemeClr val="accent4"/>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IND_activity!$AH$29:$AM$29</c:f>
              <c:numCache>
                <c:formatCode>General</c:formatCode>
                <c:ptCount val="6"/>
                <c:pt idx="0">
                  <c:v>100.00075987</c:v>
                </c:pt>
                <c:pt idx="1">
                  <c:v>101.71170678999999</c:v>
                </c:pt>
                <c:pt idx="2">
                  <c:v>100.37290406</c:v>
                </c:pt>
                <c:pt idx="3">
                  <c:v>94.824233456000002</c:v>
                </c:pt>
                <c:pt idx="4">
                  <c:v>100.86090802</c:v>
                </c:pt>
                <c:pt idx="5">
                  <c:v>103.73051459</c:v>
                </c:pt>
              </c:numCache>
            </c:numRef>
          </c:val>
          <c:smooth val="0"/>
          <c:extLst>
            <c:ext xmlns:c16="http://schemas.microsoft.com/office/drawing/2014/chart" uri="{C3380CC4-5D6E-409C-BE32-E72D297353CC}">
              <c16:uniqueId val="{00000003-3D0E-4DD1-9FBD-4A7BB9742218}"/>
            </c:ext>
          </c:extLst>
        </c:ser>
        <c:ser>
          <c:idx val="4"/>
          <c:order val="4"/>
          <c:tx>
            <c:strRef>
              <c:f>IND_activity!$AG$30</c:f>
              <c:strCache>
                <c:ptCount val="1"/>
                <c:pt idx="0">
                  <c:v>IPMFG_WNC</c:v>
                </c:pt>
              </c:strCache>
            </c:strRef>
          </c:tx>
          <c:spPr>
            <a:ln w="28575" cap="rnd">
              <a:solidFill>
                <a:schemeClr val="accent5"/>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IND_activity!$AH$30:$AM$30</c:f>
              <c:numCache>
                <c:formatCode>General</c:formatCode>
                <c:ptCount val="6"/>
                <c:pt idx="0">
                  <c:v>100.00124945</c:v>
                </c:pt>
                <c:pt idx="1">
                  <c:v>101.61180478</c:v>
                </c:pt>
                <c:pt idx="2">
                  <c:v>99.984143625000002</c:v>
                </c:pt>
                <c:pt idx="3">
                  <c:v>94.398621328999994</c:v>
                </c:pt>
                <c:pt idx="4">
                  <c:v>99.493762056999998</c:v>
                </c:pt>
                <c:pt idx="5">
                  <c:v>101.82053673999999</c:v>
                </c:pt>
              </c:numCache>
            </c:numRef>
          </c:val>
          <c:smooth val="0"/>
          <c:extLst>
            <c:ext xmlns:c16="http://schemas.microsoft.com/office/drawing/2014/chart" uri="{C3380CC4-5D6E-409C-BE32-E72D297353CC}">
              <c16:uniqueId val="{00000004-3D0E-4DD1-9FBD-4A7BB9742218}"/>
            </c:ext>
          </c:extLst>
        </c:ser>
        <c:ser>
          <c:idx val="5"/>
          <c:order val="5"/>
          <c:tx>
            <c:strRef>
              <c:f>IND_activity!$AG$31</c:f>
              <c:strCache>
                <c:ptCount val="1"/>
                <c:pt idx="0">
                  <c:v>IPMFG_ENC</c:v>
                </c:pt>
              </c:strCache>
            </c:strRef>
          </c:tx>
          <c:spPr>
            <a:ln w="28575" cap="rnd">
              <a:solidFill>
                <a:schemeClr val="accent6"/>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IND_activity!$AH$31:$AM$31</c:f>
              <c:numCache>
                <c:formatCode>General</c:formatCode>
                <c:ptCount val="6"/>
                <c:pt idx="0">
                  <c:v>100.00078798</c:v>
                </c:pt>
                <c:pt idx="1">
                  <c:v>101.37372276000001</c:v>
                </c:pt>
                <c:pt idx="2">
                  <c:v>98.513055257000005</c:v>
                </c:pt>
                <c:pt idx="3">
                  <c:v>90.537343876999998</c:v>
                </c:pt>
                <c:pt idx="4">
                  <c:v>96.468543542999996</c:v>
                </c:pt>
                <c:pt idx="5">
                  <c:v>98.478930364000007</c:v>
                </c:pt>
              </c:numCache>
            </c:numRef>
          </c:val>
          <c:smooth val="0"/>
          <c:extLst>
            <c:ext xmlns:c16="http://schemas.microsoft.com/office/drawing/2014/chart" uri="{C3380CC4-5D6E-409C-BE32-E72D297353CC}">
              <c16:uniqueId val="{00000005-3D0E-4DD1-9FBD-4A7BB9742218}"/>
            </c:ext>
          </c:extLst>
        </c:ser>
        <c:ser>
          <c:idx val="6"/>
          <c:order val="6"/>
          <c:tx>
            <c:strRef>
              <c:f>IND_activity!$AG$32</c:f>
              <c:strCache>
                <c:ptCount val="1"/>
                <c:pt idx="0">
                  <c:v>IPMFG_ESC</c:v>
                </c:pt>
              </c:strCache>
            </c:strRef>
          </c:tx>
          <c:spPr>
            <a:ln w="28575" cap="rnd">
              <a:solidFill>
                <a:schemeClr val="accent1">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IND_activity!$AH$32:$AM$32</c:f>
              <c:numCache>
                <c:formatCode>General</c:formatCode>
                <c:ptCount val="6"/>
                <c:pt idx="0">
                  <c:v>100.00033096999999</c:v>
                </c:pt>
                <c:pt idx="1">
                  <c:v>100.44332961000001</c:v>
                </c:pt>
                <c:pt idx="2">
                  <c:v>98.428226566000006</c:v>
                </c:pt>
                <c:pt idx="3">
                  <c:v>92.087204540000002</c:v>
                </c:pt>
                <c:pt idx="4">
                  <c:v>98.920442291000001</c:v>
                </c:pt>
                <c:pt idx="5">
                  <c:v>100.41384173</c:v>
                </c:pt>
              </c:numCache>
            </c:numRef>
          </c:val>
          <c:smooth val="0"/>
          <c:extLst>
            <c:ext xmlns:c16="http://schemas.microsoft.com/office/drawing/2014/chart" uri="{C3380CC4-5D6E-409C-BE32-E72D297353CC}">
              <c16:uniqueId val="{00000006-3D0E-4DD1-9FBD-4A7BB9742218}"/>
            </c:ext>
          </c:extLst>
        </c:ser>
        <c:ser>
          <c:idx val="7"/>
          <c:order val="7"/>
          <c:tx>
            <c:strRef>
              <c:f>IND_activity!$AG$33</c:f>
              <c:strCache>
                <c:ptCount val="1"/>
                <c:pt idx="0">
                  <c:v>IPMFG_WSC</c:v>
                </c:pt>
              </c:strCache>
            </c:strRef>
          </c:tx>
          <c:spPr>
            <a:ln w="28575" cap="rnd">
              <a:solidFill>
                <a:schemeClr val="accent2">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IND_activity!$AH$33:$AM$33</c:f>
              <c:numCache>
                <c:formatCode>General</c:formatCode>
                <c:ptCount val="6"/>
                <c:pt idx="0">
                  <c:v>100.00067228</c:v>
                </c:pt>
                <c:pt idx="1">
                  <c:v>102.48138519</c:v>
                </c:pt>
                <c:pt idx="2">
                  <c:v>101.93514865</c:v>
                </c:pt>
                <c:pt idx="3">
                  <c:v>96.013802355999999</c:v>
                </c:pt>
                <c:pt idx="4">
                  <c:v>100.24997252</c:v>
                </c:pt>
                <c:pt idx="5">
                  <c:v>104.28986856</c:v>
                </c:pt>
              </c:numCache>
            </c:numRef>
          </c:val>
          <c:smooth val="0"/>
          <c:extLst>
            <c:ext xmlns:c16="http://schemas.microsoft.com/office/drawing/2014/chart" uri="{C3380CC4-5D6E-409C-BE32-E72D297353CC}">
              <c16:uniqueId val="{00000007-3D0E-4DD1-9FBD-4A7BB9742218}"/>
            </c:ext>
          </c:extLst>
        </c:ser>
        <c:ser>
          <c:idx val="8"/>
          <c:order val="8"/>
          <c:tx>
            <c:strRef>
              <c:f>IND_activity!$AG$34</c:f>
              <c:strCache>
                <c:ptCount val="1"/>
                <c:pt idx="0">
                  <c:v>IPMFG_MAC</c:v>
                </c:pt>
              </c:strCache>
            </c:strRef>
          </c:tx>
          <c:spPr>
            <a:ln w="28575" cap="rnd">
              <a:solidFill>
                <a:schemeClr val="accent3">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IND_activity!$AH$34:$AM$34</c:f>
              <c:numCache>
                <c:formatCode>General</c:formatCode>
                <c:ptCount val="6"/>
                <c:pt idx="0">
                  <c:v>100.00100767000001</c:v>
                </c:pt>
                <c:pt idx="1">
                  <c:v>100.15870812</c:v>
                </c:pt>
                <c:pt idx="2">
                  <c:v>97.397674171999995</c:v>
                </c:pt>
                <c:pt idx="3">
                  <c:v>89.441796565999994</c:v>
                </c:pt>
                <c:pt idx="4">
                  <c:v>94.348697450000003</c:v>
                </c:pt>
                <c:pt idx="5">
                  <c:v>96.379053522000007</c:v>
                </c:pt>
              </c:numCache>
            </c:numRef>
          </c:val>
          <c:smooth val="0"/>
          <c:extLst>
            <c:ext xmlns:c16="http://schemas.microsoft.com/office/drawing/2014/chart" uri="{C3380CC4-5D6E-409C-BE32-E72D297353CC}">
              <c16:uniqueId val="{00000008-3D0E-4DD1-9FBD-4A7BB9742218}"/>
            </c:ext>
          </c:extLst>
        </c:ser>
        <c:ser>
          <c:idx val="9"/>
          <c:order val="9"/>
          <c:tx>
            <c:strRef>
              <c:f>IND_activity!$AG$35</c:f>
              <c:strCache>
                <c:ptCount val="1"/>
                <c:pt idx="0">
                  <c:v>ZO3253IUS</c:v>
                </c:pt>
              </c:strCache>
            </c:strRef>
          </c:tx>
          <c:spPr>
            <a:ln w="28575" cap="rnd">
              <a:solidFill>
                <a:schemeClr val="accent4">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IND_activity!$AH$35:$AM$35</c:f>
              <c:numCache>
                <c:formatCode>General</c:formatCode>
                <c:ptCount val="6"/>
                <c:pt idx="0">
                  <c:v>100.00000833</c:v>
                </c:pt>
                <c:pt idx="1">
                  <c:v>97.220691666999997</c:v>
                </c:pt>
                <c:pt idx="2">
                  <c:v>100.77721667</c:v>
                </c:pt>
                <c:pt idx="3">
                  <c:v>112.86895</c:v>
                </c:pt>
                <c:pt idx="4">
                  <c:v>106.22908332999999</c:v>
                </c:pt>
                <c:pt idx="5">
                  <c:v>111.0836</c:v>
                </c:pt>
              </c:numCache>
            </c:numRef>
          </c:val>
          <c:smooth val="0"/>
          <c:extLst>
            <c:ext xmlns:c16="http://schemas.microsoft.com/office/drawing/2014/chart" uri="{C3380CC4-5D6E-409C-BE32-E72D297353CC}">
              <c16:uniqueId val="{00000009-3D0E-4DD1-9FBD-4A7BB9742218}"/>
            </c:ext>
          </c:extLst>
        </c:ser>
        <c:ser>
          <c:idx val="10"/>
          <c:order val="10"/>
          <c:tx>
            <c:strRef>
              <c:f>IND_activity!$AG$36</c:f>
              <c:strCache>
                <c:ptCount val="1"/>
                <c:pt idx="0">
                  <c:v>ZO325IUS</c:v>
                </c:pt>
              </c:strCache>
            </c:strRef>
          </c:tx>
          <c:spPr>
            <a:ln w="28575" cap="rnd">
              <a:solidFill>
                <a:schemeClr val="accent5">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IND_activity!$AH$36:$AM$36</c:f>
              <c:numCache>
                <c:formatCode>General</c:formatCode>
                <c:ptCount val="6"/>
                <c:pt idx="0">
                  <c:v>99.999983333000003</c:v>
                </c:pt>
                <c:pt idx="1">
                  <c:v>98.618858333000006</c:v>
                </c:pt>
                <c:pt idx="2">
                  <c:v>97.242874999999998</c:v>
                </c:pt>
                <c:pt idx="3">
                  <c:v>95.324683332999996</c:v>
                </c:pt>
                <c:pt idx="4">
                  <c:v>99.692458333000005</c:v>
                </c:pt>
                <c:pt idx="5">
                  <c:v>101.99031667</c:v>
                </c:pt>
              </c:numCache>
            </c:numRef>
          </c:val>
          <c:smooth val="0"/>
          <c:extLst>
            <c:ext xmlns:c16="http://schemas.microsoft.com/office/drawing/2014/chart" uri="{C3380CC4-5D6E-409C-BE32-E72D297353CC}">
              <c16:uniqueId val="{0000000A-3D0E-4DD1-9FBD-4A7BB9742218}"/>
            </c:ext>
          </c:extLst>
        </c:ser>
        <c:ser>
          <c:idx val="11"/>
          <c:order val="11"/>
          <c:tx>
            <c:strRef>
              <c:f>IND_activity!$AG$37</c:f>
              <c:strCache>
                <c:ptCount val="1"/>
                <c:pt idx="0">
                  <c:v>ZO311IUS</c:v>
                </c:pt>
              </c:strCache>
            </c:strRef>
          </c:tx>
          <c:spPr>
            <a:ln w="28575" cap="rnd">
              <a:solidFill>
                <a:schemeClr val="accent6">
                  <a:lumMod val="6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IND_activity!$AH$37:$AM$37</c:f>
              <c:numCache>
                <c:formatCode>General</c:formatCode>
                <c:ptCount val="6"/>
                <c:pt idx="0">
                  <c:v>100.00000833</c:v>
                </c:pt>
                <c:pt idx="1">
                  <c:v>100.345625</c:v>
                </c:pt>
                <c:pt idx="2">
                  <c:v>101.11772499999999</c:v>
                </c:pt>
                <c:pt idx="3">
                  <c:v>102.64441667</c:v>
                </c:pt>
                <c:pt idx="4">
                  <c:v>103.01526667</c:v>
                </c:pt>
                <c:pt idx="5">
                  <c:v>104.9265</c:v>
                </c:pt>
              </c:numCache>
            </c:numRef>
          </c:val>
          <c:smooth val="0"/>
          <c:extLst>
            <c:ext xmlns:c16="http://schemas.microsoft.com/office/drawing/2014/chart" uri="{C3380CC4-5D6E-409C-BE32-E72D297353CC}">
              <c16:uniqueId val="{0000000B-3D0E-4DD1-9FBD-4A7BB9742218}"/>
            </c:ext>
          </c:extLst>
        </c:ser>
        <c:ser>
          <c:idx val="12"/>
          <c:order val="12"/>
          <c:tx>
            <c:strRef>
              <c:f>IND_activity!$AG$38</c:f>
              <c:strCache>
                <c:ptCount val="1"/>
                <c:pt idx="0">
                  <c:v>ZOMNIUS</c:v>
                </c:pt>
              </c:strCache>
            </c:strRef>
          </c:tx>
          <c:spPr>
            <a:ln w="28575" cap="rnd">
              <a:solidFill>
                <a:schemeClr val="accent1">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IND_activity!$AH$38:$AM$38</c:f>
              <c:numCache>
                <c:formatCode>General</c:formatCode>
                <c:ptCount val="6"/>
                <c:pt idx="0">
                  <c:v>100</c:v>
                </c:pt>
                <c:pt idx="1">
                  <c:v>101.42355833000001</c:v>
                </c:pt>
                <c:pt idx="2">
                  <c:v>99.492908333000003</c:v>
                </c:pt>
                <c:pt idx="3">
                  <c:v>92.984458333000006</c:v>
                </c:pt>
                <c:pt idx="4">
                  <c:v>97.653491666999997</c:v>
                </c:pt>
                <c:pt idx="5">
                  <c:v>100.49724999999999</c:v>
                </c:pt>
              </c:numCache>
            </c:numRef>
          </c:val>
          <c:smooth val="0"/>
          <c:extLst>
            <c:ext xmlns:c16="http://schemas.microsoft.com/office/drawing/2014/chart" uri="{C3380CC4-5D6E-409C-BE32-E72D297353CC}">
              <c16:uniqueId val="{0000000C-3D0E-4DD1-9FBD-4A7BB9742218}"/>
            </c:ext>
          </c:extLst>
        </c:ser>
        <c:ser>
          <c:idx val="13"/>
          <c:order val="13"/>
          <c:tx>
            <c:strRef>
              <c:f>IND_activity!$AG$39</c:f>
              <c:strCache>
                <c:ptCount val="1"/>
                <c:pt idx="0">
                  <c:v>ZO322IUS</c:v>
                </c:pt>
              </c:strCache>
            </c:strRef>
          </c:tx>
          <c:spPr>
            <a:ln w="28575" cap="rnd">
              <a:solidFill>
                <a:schemeClr val="accent2">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IND_activity!$AH$39:$AM$39</c:f>
              <c:numCache>
                <c:formatCode>General</c:formatCode>
                <c:ptCount val="6"/>
                <c:pt idx="0">
                  <c:v>100</c:v>
                </c:pt>
                <c:pt idx="1">
                  <c:v>99.143091666999993</c:v>
                </c:pt>
                <c:pt idx="2">
                  <c:v>99.133741666999995</c:v>
                </c:pt>
                <c:pt idx="3">
                  <c:v>95.059483333000003</c:v>
                </c:pt>
                <c:pt idx="4">
                  <c:v>95.095258333000004</c:v>
                </c:pt>
                <c:pt idx="5">
                  <c:v>93.467458332999996</c:v>
                </c:pt>
              </c:numCache>
            </c:numRef>
          </c:val>
          <c:smooth val="0"/>
          <c:extLst>
            <c:ext xmlns:c16="http://schemas.microsoft.com/office/drawing/2014/chart" uri="{C3380CC4-5D6E-409C-BE32-E72D297353CC}">
              <c16:uniqueId val="{0000000D-3D0E-4DD1-9FBD-4A7BB9742218}"/>
            </c:ext>
          </c:extLst>
        </c:ser>
        <c:ser>
          <c:idx val="14"/>
          <c:order val="14"/>
          <c:tx>
            <c:strRef>
              <c:f>IND_activity!$AG$40</c:f>
              <c:strCache>
                <c:ptCount val="1"/>
                <c:pt idx="0">
                  <c:v>ZO324IUS</c:v>
                </c:pt>
              </c:strCache>
            </c:strRef>
          </c:tx>
          <c:spPr>
            <a:ln w="28575" cap="rnd">
              <a:solidFill>
                <a:schemeClr val="accent3">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IND_activity!$AH$40:$AM$40</c:f>
              <c:numCache>
                <c:formatCode>General</c:formatCode>
                <c:ptCount val="6"/>
                <c:pt idx="0">
                  <c:v>100</c:v>
                </c:pt>
                <c:pt idx="1">
                  <c:v>99.884058332999999</c:v>
                </c:pt>
                <c:pt idx="2">
                  <c:v>99.867666666999995</c:v>
                </c:pt>
                <c:pt idx="3">
                  <c:v>78.632233333000002</c:v>
                </c:pt>
                <c:pt idx="4">
                  <c:v>88.724908333000002</c:v>
                </c:pt>
                <c:pt idx="5">
                  <c:v>89.795524999999998</c:v>
                </c:pt>
              </c:numCache>
            </c:numRef>
          </c:val>
          <c:smooth val="0"/>
          <c:extLst>
            <c:ext xmlns:c16="http://schemas.microsoft.com/office/drawing/2014/chart" uri="{C3380CC4-5D6E-409C-BE32-E72D297353CC}">
              <c16:uniqueId val="{0000000E-3D0E-4DD1-9FBD-4A7BB9742218}"/>
            </c:ext>
          </c:extLst>
        </c:ser>
        <c:ser>
          <c:idx val="15"/>
          <c:order val="15"/>
          <c:tx>
            <c:strRef>
              <c:f>IND_activity!$AG$41</c:f>
              <c:strCache>
                <c:ptCount val="1"/>
                <c:pt idx="0">
                  <c:v>ZO326IUS</c:v>
                </c:pt>
              </c:strCache>
            </c:strRef>
          </c:tx>
          <c:spPr>
            <a:ln w="28575" cap="rnd">
              <a:solidFill>
                <a:schemeClr val="accent4">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IND_activity!$AH$41:$AM$41</c:f>
              <c:numCache>
                <c:formatCode>General</c:formatCode>
                <c:ptCount val="6"/>
                <c:pt idx="0">
                  <c:v>99.999991667000003</c:v>
                </c:pt>
                <c:pt idx="1">
                  <c:v>102.98070833</c:v>
                </c:pt>
                <c:pt idx="2">
                  <c:v>101.113625</c:v>
                </c:pt>
                <c:pt idx="3">
                  <c:v>95.026825000000002</c:v>
                </c:pt>
                <c:pt idx="4">
                  <c:v>100.948425</c:v>
                </c:pt>
                <c:pt idx="5">
                  <c:v>103.93766667</c:v>
                </c:pt>
              </c:numCache>
            </c:numRef>
          </c:val>
          <c:smooth val="0"/>
          <c:extLst>
            <c:ext xmlns:c16="http://schemas.microsoft.com/office/drawing/2014/chart" uri="{C3380CC4-5D6E-409C-BE32-E72D297353CC}">
              <c16:uniqueId val="{0000000F-3D0E-4DD1-9FBD-4A7BB9742218}"/>
            </c:ext>
          </c:extLst>
        </c:ser>
        <c:ser>
          <c:idx val="16"/>
          <c:order val="16"/>
          <c:tx>
            <c:strRef>
              <c:f>IND_activity!$AG$42</c:f>
              <c:strCache>
                <c:ptCount val="1"/>
                <c:pt idx="0">
                  <c:v>ZO331IUS</c:v>
                </c:pt>
              </c:strCache>
            </c:strRef>
          </c:tx>
          <c:spPr>
            <a:ln w="28575" cap="rnd">
              <a:solidFill>
                <a:schemeClr val="accent5">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IND_activity!$AH$42:$AM$42</c:f>
              <c:numCache>
                <c:formatCode>General</c:formatCode>
                <c:ptCount val="6"/>
                <c:pt idx="0">
                  <c:v>100</c:v>
                </c:pt>
                <c:pt idx="1">
                  <c:v>103.18421667</c:v>
                </c:pt>
                <c:pt idx="2">
                  <c:v>97.331741667000003</c:v>
                </c:pt>
                <c:pt idx="3">
                  <c:v>86.628</c:v>
                </c:pt>
                <c:pt idx="4">
                  <c:v>96.066416666999999</c:v>
                </c:pt>
                <c:pt idx="5">
                  <c:v>94.925783332999998</c:v>
                </c:pt>
              </c:numCache>
            </c:numRef>
          </c:val>
          <c:smooth val="0"/>
          <c:extLst>
            <c:ext xmlns:c16="http://schemas.microsoft.com/office/drawing/2014/chart" uri="{C3380CC4-5D6E-409C-BE32-E72D297353CC}">
              <c16:uniqueId val="{00000010-3D0E-4DD1-9FBD-4A7BB9742218}"/>
            </c:ext>
          </c:extLst>
        </c:ser>
        <c:ser>
          <c:idx val="17"/>
          <c:order val="17"/>
          <c:tx>
            <c:strRef>
              <c:f>IND_activity!$AG$43</c:f>
              <c:strCache>
                <c:ptCount val="1"/>
                <c:pt idx="0">
                  <c:v>ZO3252IUS</c:v>
                </c:pt>
              </c:strCache>
            </c:strRef>
          </c:tx>
          <c:spPr>
            <a:ln w="28575" cap="rnd">
              <a:solidFill>
                <a:schemeClr val="accent6">
                  <a:lumMod val="80000"/>
                  <a:lumOff val="2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IND_activity!$AH$43:$AM$43</c:f>
              <c:numCache>
                <c:formatCode>General</c:formatCode>
                <c:ptCount val="6"/>
                <c:pt idx="0">
                  <c:v>99.999991667000003</c:v>
                </c:pt>
                <c:pt idx="1">
                  <c:v>101.19880833000001</c:v>
                </c:pt>
                <c:pt idx="2">
                  <c:v>91.983291667000003</c:v>
                </c:pt>
                <c:pt idx="3">
                  <c:v>86.191575</c:v>
                </c:pt>
                <c:pt idx="4">
                  <c:v>86.512</c:v>
                </c:pt>
                <c:pt idx="5">
                  <c:v>87.241008332999996</c:v>
                </c:pt>
              </c:numCache>
            </c:numRef>
          </c:val>
          <c:smooth val="0"/>
          <c:extLst>
            <c:ext xmlns:c16="http://schemas.microsoft.com/office/drawing/2014/chart" uri="{C3380CC4-5D6E-409C-BE32-E72D297353CC}">
              <c16:uniqueId val="{00000011-3D0E-4DD1-9FBD-4A7BB9742218}"/>
            </c:ext>
          </c:extLst>
        </c:ser>
        <c:ser>
          <c:idx val="18"/>
          <c:order val="18"/>
          <c:tx>
            <c:strRef>
              <c:f>IND_activity!$AG$44</c:f>
              <c:strCache>
                <c:ptCount val="1"/>
                <c:pt idx="0">
                  <c:v>ZO327IUS</c:v>
                </c:pt>
              </c:strCache>
            </c:strRef>
          </c:tx>
          <c:spPr>
            <a:ln w="28575" cap="rnd">
              <a:solidFill>
                <a:schemeClr val="accent1">
                  <a:lumMod val="80000"/>
                </a:schemeClr>
              </a:solidFill>
              <a:round/>
            </a:ln>
            <a:effectLst/>
          </c:spPr>
          <c:marker>
            <c:symbol val="none"/>
          </c:marker>
          <c:cat>
            <c:numRef>
              <c:f>IND_activity!$AH$25:$AM$25</c:f>
              <c:numCache>
                <c:formatCode>General</c:formatCode>
                <c:ptCount val="6"/>
                <c:pt idx="0">
                  <c:v>2017</c:v>
                </c:pt>
                <c:pt idx="1">
                  <c:v>2018</c:v>
                </c:pt>
                <c:pt idx="2">
                  <c:v>2019</c:v>
                </c:pt>
                <c:pt idx="3">
                  <c:v>2020</c:v>
                </c:pt>
                <c:pt idx="4">
                  <c:v>2021</c:v>
                </c:pt>
                <c:pt idx="5">
                  <c:v>2022</c:v>
                </c:pt>
              </c:numCache>
            </c:numRef>
          </c:cat>
          <c:val>
            <c:numRef>
              <c:f>IND_activity!$AH$44:$AM$44</c:f>
              <c:numCache>
                <c:formatCode>General</c:formatCode>
                <c:ptCount val="6"/>
                <c:pt idx="0">
                  <c:v>99.999991667000003</c:v>
                </c:pt>
                <c:pt idx="1">
                  <c:v>100.36705833000001</c:v>
                </c:pt>
                <c:pt idx="2">
                  <c:v>100.79273333</c:v>
                </c:pt>
                <c:pt idx="3">
                  <c:v>97.325658333000007</c:v>
                </c:pt>
                <c:pt idx="4">
                  <c:v>100.52178333000001</c:v>
                </c:pt>
                <c:pt idx="5">
                  <c:v>109.071</c:v>
                </c:pt>
              </c:numCache>
            </c:numRef>
          </c:val>
          <c:smooth val="0"/>
          <c:extLst>
            <c:ext xmlns:c16="http://schemas.microsoft.com/office/drawing/2014/chart" uri="{C3380CC4-5D6E-409C-BE32-E72D297353CC}">
              <c16:uniqueId val="{00000012-3D0E-4DD1-9FBD-4A7BB9742218}"/>
            </c:ext>
          </c:extLst>
        </c:ser>
        <c:dLbls>
          <c:showLegendKey val="0"/>
          <c:showVal val="0"/>
          <c:showCatName val="0"/>
          <c:showSerName val="0"/>
          <c:showPercent val="0"/>
          <c:showBubbleSize val="0"/>
        </c:dLbls>
        <c:smooth val="0"/>
        <c:axId val="614964079"/>
        <c:axId val="614955343"/>
      </c:lineChart>
      <c:catAx>
        <c:axId val="614964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55343"/>
        <c:crosses val="autoZero"/>
        <c:auto val="1"/>
        <c:lblAlgn val="ctr"/>
        <c:lblOffset val="100"/>
        <c:noMultiLvlLbl val="0"/>
      </c:catAx>
      <c:valAx>
        <c:axId val="614955343"/>
        <c:scaling>
          <c:orientation val="minMax"/>
          <c:max val="12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964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1310058533999654"/>
          <c:h val="0.68093618420155722"/>
        </c:manualLayout>
      </c:layout>
      <c:lineChart>
        <c:grouping val="standard"/>
        <c:varyColors val="0"/>
        <c:ser>
          <c:idx val="4"/>
          <c:order val="0"/>
          <c:tx>
            <c:strRef>
              <c:f>Prelim_Tabs_Figs!$B$145</c:f>
              <c:strCache>
                <c:ptCount val="1"/>
                <c:pt idx="0">
                  <c:v>commercial direct use</c:v>
                </c:pt>
              </c:strCache>
            </c:strRef>
          </c:tx>
          <c:spPr>
            <a:ln w="28575" cap="rnd">
              <a:solidFill>
                <a:schemeClr val="accent5"/>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Prelim_Tabs_Figs!$C$145:$AJ$145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5249-4B9D-8ED1-99990A24BED3}"/>
            </c:ext>
          </c:extLst>
        </c:ser>
        <c:ser>
          <c:idx val="5"/>
          <c:order val="1"/>
          <c:tx>
            <c:strRef>
              <c:f>Prelim_Tabs_Figs!$B$146</c:f>
              <c:strCache>
                <c:ptCount val="1"/>
                <c:pt idx="0">
                  <c:v>commercial purchased electricity</c:v>
                </c:pt>
              </c:strCache>
            </c:strRef>
          </c:tx>
          <c:spPr>
            <a:ln w="28575" cap="rnd">
              <a:solidFill>
                <a:schemeClr val="accent6"/>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Prelim_Tabs_Figs!$C$146:$AJ$146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5249-4B9D-8ED1-99990A24BED3}"/>
            </c:ext>
          </c:extLst>
        </c:ser>
        <c:ser>
          <c:idx val="0"/>
          <c:order val="2"/>
          <c:tx>
            <c:strRef>
              <c:f>Prelim_Tabs_Figs!$B$147</c:f>
              <c:strCache>
                <c:ptCount val="1"/>
                <c:pt idx="0">
                  <c:v>residential direct use</c:v>
                </c:pt>
              </c:strCache>
            </c:strRef>
          </c:tx>
          <c:spPr>
            <a:ln w="28575" cap="rnd">
              <a:solidFill>
                <a:schemeClr val="accent1"/>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Prelim_Tabs_Figs!$C$147:$AJ$147</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5249-4B9D-8ED1-99990A24BED3}"/>
            </c:ext>
          </c:extLst>
        </c:ser>
        <c:ser>
          <c:idx val="1"/>
          <c:order val="3"/>
          <c:tx>
            <c:strRef>
              <c:f>Prelim_Tabs_Figs!$B$148</c:f>
              <c:strCache>
                <c:ptCount val="1"/>
                <c:pt idx="0">
                  <c:v>residential purchased electricity</c:v>
                </c:pt>
              </c:strCache>
            </c:strRef>
          </c:tx>
          <c:spPr>
            <a:ln w="28575" cap="rnd">
              <a:solidFill>
                <a:schemeClr val="accent2"/>
              </a:solidFill>
              <a:round/>
            </a:ln>
            <a:effectLst/>
          </c:spPr>
          <c:marker>
            <c:symbol val="none"/>
          </c:marker>
          <c:cat>
            <c:strRef>
              <c:f>Prelim_Tabs_Figs!$C$144:$AJ$144</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Prelim_Tabs_Figs!$C$148:$AJ$148</c:f>
              <c:numCache>
                <c:formatCode>_(* #,##0_);_(* \(#,##0\);_(* "-"??_);_(@_)</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5249-4B9D-8ED1-99990A24BED3}"/>
            </c:ext>
          </c:extLst>
        </c:ser>
        <c:dLbls>
          <c:showLegendKey val="0"/>
          <c:showVal val="0"/>
          <c:showCatName val="0"/>
          <c:showSerName val="0"/>
          <c:showPercent val="0"/>
          <c:showBubbleSize val="0"/>
        </c:dLbls>
        <c:smooth val="0"/>
        <c:axId val="-164439264"/>
        <c:axId val="-164438720"/>
        <c:extLst/>
      </c:lineChart>
      <c:catAx>
        <c:axId val="-1644392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720"/>
        <c:crosses val="autoZero"/>
        <c:auto val="1"/>
        <c:lblAlgn val="ctr"/>
        <c:lblOffset val="100"/>
        <c:tickLblSkip val="5"/>
        <c:tickMarkSkip val="1"/>
        <c:noMultiLvlLbl val="0"/>
      </c:catAx>
      <c:valAx>
        <c:axId val="-164438720"/>
        <c:scaling>
          <c:orientation val="minMax"/>
          <c:max val="9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26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28523524450853E-2"/>
          <c:y val="0.1318857894898145"/>
          <c:w val="0.78142752478628352"/>
          <c:h val="0.66435943667968655"/>
        </c:manualLayout>
      </c:layout>
      <c:lineChart>
        <c:grouping val="standard"/>
        <c:varyColors val="0"/>
        <c:ser>
          <c:idx val="0"/>
          <c:order val="0"/>
          <c:spPr>
            <a:ln w="28575" cap="rnd">
              <a:solidFill>
                <a:schemeClr val="accent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Prelim_Tabs_Figs!$C$204:$AJ$204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FE2E-4063-9AA8-74C1E77CC648}"/>
            </c:ext>
          </c:extLst>
        </c:ser>
        <c:ser>
          <c:idx val="1"/>
          <c:order val="1"/>
          <c:spPr>
            <a:ln w="28575" cap="rnd">
              <a:solidFill>
                <a:schemeClr val="accent2"/>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Prelim_Tabs_Figs!$C$205:$AJ$205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FE2E-4063-9AA8-74C1E77CC648}"/>
            </c:ext>
          </c:extLst>
        </c:ser>
        <c:ser>
          <c:idx val="2"/>
          <c:order val="2"/>
          <c:spPr>
            <a:ln w="28575" cap="rnd">
              <a:solidFill>
                <a:schemeClr val="accent3"/>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Prelim_Tabs_Figs!$C$206:$AJ$206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FE2E-4063-9AA8-74C1E77CC648}"/>
            </c:ext>
          </c:extLst>
        </c:ser>
        <c:ser>
          <c:idx val="3"/>
          <c:order val="3"/>
          <c:spPr>
            <a:ln w="28575" cap="rnd">
              <a:solidFill>
                <a:schemeClr val="accent5"/>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Prelim_Tabs_Figs!$C$207:$AJ$207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FE2E-4063-9AA8-74C1E77CC648}"/>
            </c:ext>
          </c:extLst>
        </c:ser>
        <c:ser>
          <c:idx val="4"/>
          <c:order val="4"/>
          <c:spPr>
            <a:ln w="28575" cap="rnd">
              <a:solidFill>
                <a:schemeClr val="accent4"/>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Prelim_Tabs_Figs!$C$208:$AJ$208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xmlns:c15="http://schemas.microsoft.com/office/drawing/2012/chart">
            <c:ext xmlns:c16="http://schemas.microsoft.com/office/drawing/2014/chart" uri="{C3380CC4-5D6E-409C-BE32-E72D297353CC}">
              <c16:uniqueId val="{00000004-FE2E-4063-9AA8-74C1E77CC648}"/>
            </c:ext>
          </c:extLst>
        </c:ser>
        <c:ser>
          <c:idx val="5"/>
          <c:order val="5"/>
          <c:spPr>
            <a:ln w="28575" cap="rnd">
              <a:solidFill>
                <a:schemeClr val="tx1"/>
              </a:solidFill>
              <a:round/>
            </a:ln>
            <a:effectLst/>
          </c:spPr>
          <c:marker>
            <c:symbol val="none"/>
          </c:marker>
          <c:cat>
            <c:strRef>
              <c:f>Prelim_Tabs_Figs!$C$203:$AJ$203</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Prelim_Tabs_Figs!$C$209:$AJ$209</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EACD-4E53-9F0C-C7AC802EBF2C}"/>
            </c:ext>
          </c:extLst>
        </c:ser>
        <c:dLbls>
          <c:showLegendKey val="0"/>
          <c:showVal val="0"/>
          <c:showCatName val="0"/>
          <c:showSerName val="0"/>
          <c:showPercent val="0"/>
          <c:showBubbleSize val="0"/>
        </c:dLbls>
        <c:smooth val="0"/>
        <c:axId val="-164441440"/>
        <c:axId val="-164438176"/>
        <c:extLst/>
      </c:lineChart>
      <c:catAx>
        <c:axId val="-1644414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8176"/>
        <c:crosses val="autoZero"/>
        <c:auto val="1"/>
        <c:lblAlgn val="ctr"/>
        <c:lblOffset val="100"/>
        <c:tickLblSkip val="5"/>
        <c:noMultiLvlLbl val="0"/>
      </c:catAx>
      <c:valAx>
        <c:axId val="-1644381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1440"/>
        <c:crossesAt val="1"/>
        <c:crossBetween val="midCat"/>
        <c:majorUnit val="2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702214467546833E-2"/>
          <c:y val="0.13708688568870997"/>
          <c:w val="0.89058450271616385"/>
          <c:h val="0.64645200985563722"/>
        </c:manualLayout>
      </c:layout>
      <c:lineChart>
        <c:grouping val="standard"/>
        <c:varyColors val="0"/>
        <c:ser>
          <c:idx val="0"/>
          <c:order val="0"/>
          <c:tx>
            <c:strRef>
              <c:f>Prelim_Tabs_Figs!$B$78</c:f>
              <c:strCache>
                <c:ptCount val="1"/>
                <c:pt idx="0">
                  <c:v>coal-fired generation</c:v>
                </c:pt>
              </c:strCache>
            </c:strRef>
          </c:tx>
          <c:spPr>
            <a:ln w="28575" cap="rnd">
              <a:solidFill>
                <a:srgbClr val="7F7F7F"/>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Prelim_Tabs_Figs!$C$78:$AI$78</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2AFC-49D5-8DA5-61785C61B6EF}"/>
            </c:ext>
          </c:extLst>
        </c:ser>
        <c:ser>
          <c:idx val="1"/>
          <c:order val="1"/>
          <c:tx>
            <c:strRef>
              <c:f>Prelim_Tabs_Figs!$B$79</c:f>
              <c:strCache>
                <c:ptCount val="1"/>
                <c:pt idx="0">
                  <c:v>natural gas-fired generation</c:v>
                </c:pt>
              </c:strCache>
            </c:strRef>
          </c:tx>
          <c:spPr>
            <a:ln w="28575" cap="rnd">
              <a:solidFill>
                <a:srgbClr val="0096D7"/>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Prelim_Tabs_Figs!$C$79:$AI$79</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2AFC-49D5-8DA5-61785C61B6EF}"/>
            </c:ext>
          </c:extLst>
        </c:ser>
        <c:ser>
          <c:idx val="2"/>
          <c:order val="2"/>
          <c:tx>
            <c:strRef>
              <c:f>Prelim_Tabs_Figs!$B$80</c:f>
              <c:strCache>
                <c:ptCount val="1"/>
                <c:pt idx="0">
                  <c:v>petroleum-fired generation</c:v>
                </c:pt>
              </c:strCache>
            </c:strRef>
          </c:tx>
          <c:spPr>
            <a:ln w="28575" cap="rnd">
              <a:solidFill>
                <a:srgbClr val="BD732A"/>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Prelim_Tabs_Figs!$C$80:$AI$80</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2-2AFC-49D5-8DA5-61785C61B6EF}"/>
            </c:ext>
          </c:extLst>
        </c:ser>
        <c:ser>
          <c:idx val="3"/>
          <c:order val="3"/>
          <c:tx>
            <c:strRef>
              <c:f>Prelim_Tabs_Figs!$B$81</c:f>
              <c:strCache>
                <c:ptCount val="1"/>
                <c:pt idx="0">
                  <c:v>zero-carbon generation</c:v>
                </c:pt>
              </c:strCache>
            </c:strRef>
          </c:tx>
          <c:spPr>
            <a:ln w="28575" cap="rnd">
              <a:solidFill>
                <a:schemeClr val="accent3"/>
              </a:solidFill>
              <a:round/>
            </a:ln>
            <a:effectLst/>
          </c:spPr>
          <c:marker>
            <c:symbol val="none"/>
          </c:marker>
          <c:cat>
            <c:strRef>
              <c:f>Prelim_Tabs_Figs!$C$77:$AI$77</c:f>
              <c:strCach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strCache>
            </c:strRef>
          </c:cat>
          <c:val>
            <c:numRef>
              <c:f>Prelim_Tabs_Figs!$C$81:$AI$81</c:f>
              <c:numCache>
                <c:formatCode>0.0%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3-2AFC-49D5-8DA5-61785C61B6EF}"/>
            </c:ext>
          </c:extLst>
        </c:ser>
        <c:dLbls>
          <c:showLegendKey val="0"/>
          <c:showVal val="0"/>
          <c:showCatName val="0"/>
          <c:showSerName val="0"/>
          <c:showPercent val="0"/>
          <c:showBubbleSize val="0"/>
        </c:dLbls>
        <c:smooth val="0"/>
        <c:axId val="-164436544"/>
        <c:axId val="-164437632"/>
      </c:lineChart>
      <c:catAx>
        <c:axId val="-1644365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7632"/>
        <c:crosses val="autoZero"/>
        <c:auto val="1"/>
        <c:lblAlgn val="ctr"/>
        <c:lblOffset val="100"/>
        <c:tickLblSkip val="5"/>
        <c:noMultiLvlLbl val="0"/>
      </c:catAx>
      <c:valAx>
        <c:axId val="-16443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654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657227057144168E-2"/>
          <c:y val="0.14394323081159818"/>
          <c:w val="0.82561728012079472"/>
          <c:h val="0.6666795667154064"/>
        </c:manualLayout>
      </c:layout>
      <c:lineChart>
        <c:grouping val="standard"/>
        <c:varyColors val="0"/>
        <c:ser>
          <c:idx val="0"/>
          <c:order val="0"/>
          <c:tx>
            <c:strRef>
              <c:f>Prelim_Tabs_Figs!$B$43</c:f>
              <c:strCache>
                <c:ptCount val="1"/>
                <c:pt idx="0">
                  <c:v>residential</c:v>
                </c:pt>
              </c:strCache>
            </c:strRef>
          </c:tx>
          <c:spPr>
            <a:ln w="28575" cap="rnd">
              <a:solidFill>
                <a:srgbClr val="A3334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Prelim_Tabs_Figs!$C$43:$AJ$43</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0-7133-40C5-A695-A4F928800674}"/>
            </c:ext>
          </c:extLst>
        </c:ser>
        <c:ser>
          <c:idx val="1"/>
          <c:order val="1"/>
          <c:tx>
            <c:strRef>
              <c:f>Prelim_Tabs_Figs!$B$44</c:f>
              <c:strCache>
                <c:ptCount val="1"/>
                <c:pt idx="0">
                  <c:v>commercial</c:v>
                </c:pt>
              </c:strCache>
            </c:strRef>
          </c:tx>
          <c:spPr>
            <a:ln w="28575" cap="rnd">
              <a:solidFill>
                <a:srgbClr val="E3A5AC"/>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Prelim_Tabs_Figs!$C$44:$AJ$44</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1-7133-40C5-A695-A4F928800674}"/>
            </c:ext>
          </c:extLst>
        </c:ser>
        <c:ser>
          <c:idx val="2"/>
          <c:order val="2"/>
          <c:tx>
            <c:strRef>
              <c:f>Prelim_Tabs_Figs!$B$45</c:f>
              <c:strCache>
                <c:ptCount val="1"/>
                <c:pt idx="0">
                  <c:v>industrial</c:v>
                </c:pt>
              </c:strCache>
            </c:strRef>
          </c:tx>
          <c:spPr>
            <a:ln w="28575" cap="rnd">
              <a:solidFill>
                <a:schemeClr val="accent3"/>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Prelim_Tabs_Figs!$C$45:$AJ$45</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2-7133-40C5-A695-A4F928800674}"/>
            </c:ext>
          </c:extLst>
        </c:ser>
        <c:ser>
          <c:idx val="3"/>
          <c:order val="3"/>
          <c:tx>
            <c:strRef>
              <c:f>Prelim_Tabs_Figs!$B$46</c:f>
              <c:strCache>
                <c:ptCount val="1"/>
                <c:pt idx="0">
                  <c:v>transportation</c:v>
                </c:pt>
              </c:strCache>
            </c:strRef>
          </c:tx>
          <c:spPr>
            <a:ln w="28575" cap="rnd">
              <a:solidFill>
                <a:srgbClr val="0070C0"/>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Prelim_Tabs_Figs!$C$46:$AJ$46</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3-7133-40C5-A695-A4F928800674}"/>
            </c:ext>
          </c:extLst>
        </c:ser>
        <c:ser>
          <c:idx val="4"/>
          <c:order val="4"/>
          <c:tx>
            <c:strRef>
              <c:f>Prelim_Tabs_Figs!$B$47</c:f>
              <c:strCache>
                <c:ptCount val="1"/>
                <c:pt idx="0">
                  <c:v>electric power</c:v>
                </c:pt>
              </c:strCache>
            </c:strRef>
          </c:tx>
          <c:spPr>
            <a:ln w="28575" cap="rnd">
              <a:solidFill>
                <a:schemeClr val="accent4"/>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Prelim_Tabs_Figs!$C$47:$AJ$47</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4-7133-40C5-A695-A4F928800674}"/>
            </c:ext>
          </c:extLst>
        </c:ser>
        <c:ser>
          <c:idx val="5"/>
          <c:order val="5"/>
          <c:tx>
            <c:strRef>
              <c:f>Prelim_Tabs_Figs!$B$48</c:f>
              <c:strCache>
                <c:ptCount val="1"/>
                <c:pt idx="0">
                  <c:v>total</c:v>
                </c:pt>
              </c:strCache>
            </c:strRef>
          </c:tx>
          <c:spPr>
            <a:ln w="28575" cap="rnd">
              <a:solidFill>
                <a:schemeClr val="tx1"/>
              </a:solidFill>
              <a:round/>
            </a:ln>
            <a:effectLst/>
          </c:spPr>
          <c:marker>
            <c:symbol val="none"/>
          </c:marker>
          <c:cat>
            <c:strRef>
              <c:f>Prelim_Tabs_Figs!$C$35:$AJ$35</c:f>
              <c:strCach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strCache>
            </c:strRef>
          </c:cat>
          <c:val>
            <c:numRef>
              <c:f>Prelim_Tabs_Figs!$C$48:$AJ$48</c:f>
              <c:numCache>
                <c:formatCode>#,##0</c:formatCode>
                <c:ptCount val="3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numCache>
            </c:numRef>
          </c:val>
          <c:smooth val="0"/>
          <c:extLst>
            <c:ext xmlns:c16="http://schemas.microsoft.com/office/drawing/2014/chart" uri="{C3380CC4-5D6E-409C-BE32-E72D297353CC}">
              <c16:uniqueId val="{00000005-7133-40C5-A695-A4F928800674}"/>
            </c:ext>
          </c:extLst>
        </c:ser>
        <c:dLbls>
          <c:showLegendKey val="0"/>
          <c:showVal val="0"/>
          <c:showCatName val="0"/>
          <c:showSerName val="0"/>
          <c:showPercent val="0"/>
          <c:showBubbleSize val="0"/>
        </c:dLbls>
        <c:smooth val="0"/>
        <c:axId val="-164440352"/>
        <c:axId val="-164439808"/>
      </c:lineChart>
      <c:catAx>
        <c:axId val="-1644403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39808"/>
        <c:crosses val="autoZero"/>
        <c:auto val="1"/>
        <c:lblAlgn val="ctr"/>
        <c:lblOffset val="100"/>
        <c:tickLblSkip val="5"/>
        <c:noMultiLvlLbl val="0"/>
      </c:catAx>
      <c:valAx>
        <c:axId val="-16443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164440352"/>
        <c:crosses val="autoZero"/>
        <c:crossBetween val="midCat"/>
        <c:majorUnit val="10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53633641323287E-2"/>
          <c:y val="9.9665637860082298E-2"/>
          <c:w val="0.90694477045382882"/>
          <c:h val="0.73086505824503423"/>
        </c:manualLayout>
      </c:layout>
      <c:barChart>
        <c:barDir val="col"/>
        <c:grouping val="clustered"/>
        <c:varyColors val="0"/>
        <c:ser>
          <c:idx val="2"/>
          <c:order val="2"/>
          <c:spPr>
            <a:solidFill>
              <a:schemeClr val="tx1"/>
            </a:solidFill>
            <a:ln>
              <a:noFill/>
            </a:ln>
            <a:effectLst/>
          </c:spPr>
          <c:invertIfNegative val="0"/>
          <c:cat>
            <c:numRef>
              <c:f>Prelim_Tabs_Figs!$AG$174:$AI$174</c:f>
              <c:numCache>
                <c:formatCode>General</c:formatCode>
                <c:ptCount val="3"/>
                <c:pt idx="0">
                  <c:v>2020</c:v>
                </c:pt>
                <c:pt idx="1">
                  <c:v>2021</c:v>
                </c:pt>
                <c:pt idx="2">
                  <c:v>2022</c:v>
                </c:pt>
              </c:numCache>
            </c:numRef>
          </c:cat>
          <c:val>
            <c:numRef>
              <c:f>Prelim_Tabs_Figs!$AG$177:$AI$177</c:f>
              <c:numCache>
                <c:formatCode>0%</c:formatCode>
                <c:ptCount val="3"/>
                <c:pt idx="0">
                  <c:v>0</c:v>
                </c:pt>
                <c:pt idx="1">
                  <c:v>0</c:v>
                </c:pt>
                <c:pt idx="2">
                  <c:v>0</c:v>
                </c:pt>
              </c:numCache>
            </c:numRef>
          </c:val>
          <c:extLst>
            <c:ext xmlns:c16="http://schemas.microsoft.com/office/drawing/2014/chart" uri="{C3380CC4-5D6E-409C-BE32-E72D297353CC}">
              <c16:uniqueId val="{00000000-3B29-4BCF-A75C-455F8A7EFF6D}"/>
            </c:ext>
          </c:extLst>
        </c:ser>
        <c:ser>
          <c:idx val="0"/>
          <c:order val="0"/>
          <c:spPr>
            <a:solidFill>
              <a:schemeClr val="accent5"/>
            </a:solidFill>
            <a:ln>
              <a:solidFill>
                <a:srgbClr val="C00000"/>
              </a:solid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2-3B29-4BCF-A75C-455F8A7EFF6D}"/>
              </c:ext>
            </c:extLst>
          </c:dPt>
          <c:cat>
            <c:numRef>
              <c:f>Prelim_Tabs_Figs!$AG$174:$AI$174</c:f>
              <c:numCache>
                <c:formatCode>General</c:formatCode>
                <c:ptCount val="3"/>
                <c:pt idx="0">
                  <c:v>2020</c:v>
                </c:pt>
                <c:pt idx="1">
                  <c:v>2021</c:v>
                </c:pt>
                <c:pt idx="2">
                  <c:v>2022</c:v>
                </c:pt>
              </c:numCache>
            </c:numRef>
          </c:cat>
          <c:val>
            <c:numRef>
              <c:f>Prelim_Tabs_Figs!$AG$175:$AI$175</c:f>
              <c:numCache>
                <c:formatCode>0%</c:formatCode>
                <c:ptCount val="3"/>
                <c:pt idx="0">
                  <c:v>0</c:v>
                </c:pt>
                <c:pt idx="1">
                  <c:v>0</c:v>
                </c:pt>
                <c:pt idx="2">
                  <c:v>0</c:v>
                </c:pt>
              </c:numCache>
            </c:numRef>
          </c:val>
          <c:extLst>
            <c:ext xmlns:c16="http://schemas.microsoft.com/office/drawing/2014/chart" uri="{C3380CC4-5D6E-409C-BE32-E72D297353CC}">
              <c16:uniqueId val="{00000003-3B29-4BCF-A75C-455F8A7EFF6D}"/>
            </c:ext>
          </c:extLst>
        </c:ser>
        <c:ser>
          <c:idx val="1"/>
          <c:order val="1"/>
          <c:spPr>
            <a:solidFill>
              <a:schemeClr val="accent1"/>
            </a:solidFill>
            <a:ln>
              <a:solidFill>
                <a:srgbClr val="0070C0"/>
              </a:solidFill>
            </a:ln>
            <a:effectLst/>
          </c:spPr>
          <c:invertIfNegative val="0"/>
          <c:dPt>
            <c:idx val="1"/>
            <c:invertIfNegative val="0"/>
            <c:bubble3D val="0"/>
            <c:spPr>
              <a:solidFill>
                <a:schemeClr val="accent1"/>
              </a:solidFill>
              <a:ln w="28575" cap="rnd">
                <a:noFill/>
                <a:round/>
              </a:ln>
              <a:effectLst/>
            </c:spPr>
            <c:extLst>
              <c:ext xmlns:c16="http://schemas.microsoft.com/office/drawing/2014/chart" uri="{C3380CC4-5D6E-409C-BE32-E72D297353CC}">
                <c16:uniqueId val="{00000005-3B29-4BCF-A75C-455F8A7EFF6D}"/>
              </c:ext>
            </c:extLst>
          </c:dPt>
          <c:cat>
            <c:numRef>
              <c:f>Prelim_Tabs_Figs!$AG$174:$AI$174</c:f>
              <c:numCache>
                <c:formatCode>General</c:formatCode>
                <c:ptCount val="3"/>
                <c:pt idx="0">
                  <c:v>2020</c:v>
                </c:pt>
                <c:pt idx="1">
                  <c:v>2021</c:v>
                </c:pt>
                <c:pt idx="2">
                  <c:v>2022</c:v>
                </c:pt>
              </c:numCache>
            </c:numRef>
          </c:cat>
          <c:val>
            <c:numRef>
              <c:f>Prelim_Tabs_Figs!$AG$176:$AI$176</c:f>
              <c:numCache>
                <c:formatCode>0%</c:formatCode>
                <c:ptCount val="3"/>
                <c:pt idx="0">
                  <c:v>0</c:v>
                </c:pt>
                <c:pt idx="1">
                  <c:v>0</c:v>
                </c:pt>
                <c:pt idx="2">
                  <c:v>0</c:v>
                </c:pt>
              </c:numCache>
            </c:numRef>
          </c:val>
          <c:extLst>
            <c:ext xmlns:c16="http://schemas.microsoft.com/office/drawing/2014/chart" uri="{C3380CC4-5D6E-409C-BE32-E72D297353CC}">
              <c16:uniqueId val="{00000006-3B29-4BCF-A75C-455F8A7EFF6D}"/>
            </c:ext>
          </c:extLst>
        </c:ser>
        <c:dLbls>
          <c:showLegendKey val="0"/>
          <c:showVal val="0"/>
          <c:showCatName val="0"/>
          <c:showSerName val="0"/>
          <c:showPercent val="0"/>
          <c:showBubbleSize val="0"/>
        </c:dLbls>
        <c:gapWidth val="150"/>
        <c:axId val="212359328"/>
        <c:axId val="212359808"/>
      </c:barChart>
      <c:catAx>
        <c:axId val="212359328"/>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808"/>
        <c:crosses val="autoZero"/>
        <c:auto val="1"/>
        <c:lblAlgn val="ctr"/>
        <c:lblOffset val="100"/>
        <c:noMultiLvlLbl val="0"/>
      </c:catAx>
      <c:valAx>
        <c:axId val="212359808"/>
        <c:scaling>
          <c:orientation val="minMax"/>
          <c:min val="-0.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123593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747189799107083E-2"/>
          <c:y val="8.6805555555555552E-2"/>
          <c:w val="0.85943305189832297"/>
          <c:h val="0.72192476953112339"/>
        </c:manualLayout>
      </c:layout>
      <c:lineChart>
        <c:grouping val="standard"/>
        <c:varyColors val="0"/>
        <c:ser>
          <c:idx val="0"/>
          <c:order val="0"/>
          <c:tx>
            <c:strRef>
              <c:f>Prelim_Tabs_Figs!$B$275</c:f>
              <c:strCache>
                <c:ptCount val="1"/>
                <c:pt idx="0">
                  <c:v>VMT (million miles per day)</c:v>
                </c:pt>
              </c:strCache>
            </c:strRef>
          </c:tx>
          <c:spPr>
            <a:ln w="28575" cap="rnd">
              <a:solidFill>
                <a:schemeClr val="accent1"/>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Prelim_Tabs_Figs!$C$275:$AX$275</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0-62CD-4DF2-97E1-121049B2482B}"/>
            </c:ext>
          </c:extLst>
        </c:ser>
        <c:dLbls>
          <c:showLegendKey val="0"/>
          <c:showVal val="0"/>
          <c:showCatName val="0"/>
          <c:showSerName val="0"/>
          <c:showPercent val="0"/>
          <c:showBubbleSize val="0"/>
        </c:dLbls>
        <c:marker val="1"/>
        <c:smooth val="0"/>
        <c:axId val="697362911"/>
        <c:axId val="697381151"/>
      </c:lineChart>
      <c:lineChart>
        <c:grouping val="standard"/>
        <c:varyColors val="0"/>
        <c:ser>
          <c:idx val="1"/>
          <c:order val="1"/>
          <c:tx>
            <c:strRef>
              <c:f>Prelim_Tabs_Figs!$B$276</c:f>
              <c:strCache>
                <c:ptCount val="1"/>
                <c:pt idx="0">
                  <c:v>Gasoline Price (dollars per gallon)</c:v>
                </c:pt>
              </c:strCache>
            </c:strRef>
          </c:tx>
          <c:spPr>
            <a:ln w="28575" cap="rnd">
              <a:solidFill>
                <a:schemeClr val="accent2"/>
              </a:solidFill>
              <a:round/>
            </a:ln>
            <a:effectLst/>
          </c:spPr>
          <c:marker>
            <c:symbol val="none"/>
          </c:marker>
          <c:cat>
            <c:numRef>
              <c:f>Prelim_Tabs_Figs!$C$274:$AX$274</c:f>
              <c:numCache>
                <c:formatCode>mmm\-yy</c:formatCode>
                <c:ptCount val="4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numCache>
            </c:numRef>
          </c:cat>
          <c:val>
            <c:numRef>
              <c:f>Prelim_Tabs_Figs!$C$276:$AX$276</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smooth val="0"/>
          <c:extLst>
            <c:ext xmlns:c16="http://schemas.microsoft.com/office/drawing/2014/chart" uri="{C3380CC4-5D6E-409C-BE32-E72D297353CC}">
              <c16:uniqueId val="{00000001-62CD-4DF2-97E1-121049B2482B}"/>
            </c:ext>
          </c:extLst>
        </c:ser>
        <c:dLbls>
          <c:showLegendKey val="0"/>
          <c:showVal val="0"/>
          <c:showCatName val="0"/>
          <c:showSerName val="0"/>
          <c:showPercent val="0"/>
          <c:showBubbleSize val="0"/>
        </c:dLbls>
        <c:marker val="1"/>
        <c:smooth val="0"/>
        <c:axId val="697352831"/>
        <c:axId val="697367231"/>
      </c:lineChart>
      <c:dateAx>
        <c:axId val="697362911"/>
        <c:scaling>
          <c:orientation val="minMax"/>
        </c:scaling>
        <c:delete val="0"/>
        <c:axPos val="b"/>
        <c:numFmt formatCode="mmm\-yy" sourceLinked="1"/>
        <c:majorTickMark val="out"/>
        <c:minorTickMark val="out"/>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97381151"/>
        <c:crosses val="autoZero"/>
        <c:auto val="1"/>
        <c:lblOffset val="100"/>
        <c:baseTimeUnit val="months"/>
        <c:majorUnit val="3"/>
        <c:majorTimeUnit val="months"/>
      </c:dateAx>
      <c:valAx>
        <c:axId val="6973811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62911"/>
        <c:crosses val="autoZero"/>
        <c:crossBetween val="midCat"/>
      </c:valAx>
      <c:valAx>
        <c:axId val="697367231"/>
        <c:scaling>
          <c:orientation val="minMax"/>
        </c:scaling>
        <c:delete val="0"/>
        <c:axPos val="r"/>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697352831"/>
        <c:crosses val="max"/>
        <c:crossBetween val="between"/>
      </c:valAx>
      <c:dateAx>
        <c:axId val="697352831"/>
        <c:scaling>
          <c:orientation val="minMax"/>
        </c:scaling>
        <c:delete val="1"/>
        <c:axPos val="b"/>
        <c:numFmt formatCode="mmm\-yy" sourceLinked="1"/>
        <c:majorTickMark val="out"/>
        <c:minorTickMark val="none"/>
        <c:tickLblPos val="nextTo"/>
        <c:crossAx val="697367231"/>
        <c:crosses val="autoZero"/>
        <c:auto val="1"/>
        <c:lblOffset val="100"/>
        <c:baseTimeUnit val="month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8.xml"/><Relationship Id="rId18"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image" Target="../media/image1.jpeg"/><Relationship Id="rId12" Type="http://schemas.openxmlformats.org/officeDocument/2006/relationships/chart" Target="../charts/chart7.xml"/><Relationship Id="rId17" Type="http://schemas.openxmlformats.org/officeDocument/2006/relationships/image" Target="../media/image7.jpeg"/><Relationship Id="rId2" Type="http://schemas.openxmlformats.org/officeDocument/2006/relationships/chart" Target="../charts/chart2.xml"/><Relationship Id="rId16" Type="http://schemas.openxmlformats.org/officeDocument/2006/relationships/chart" Target="../charts/chart1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5.jpeg"/><Relationship Id="rId5" Type="http://schemas.openxmlformats.org/officeDocument/2006/relationships/chart" Target="../charts/chart5.xml"/><Relationship Id="rId15" Type="http://schemas.openxmlformats.org/officeDocument/2006/relationships/chart" Target="../charts/chart9.xml"/><Relationship Id="rId10" Type="http://schemas.openxmlformats.org/officeDocument/2006/relationships/image" Target="../media/image4.jpeg"/><Relationship Id="rId19" Type="http://schemas.openxmlformats.org/officeDocument/2006/relationships/chart" Target="../charts/chart12.xml"/><Relationship Id="rId4" Type="http://schemas.openxmlformats.org/officeDocument/2006/relationships/chart" Target="../charts/chart4.xml"/><Relationship Id="rId9" Type="http://schemas.openxmlformats.org/officeDocument/2006/relationships/image" Target="../media/image3.jpeg"/><Relationship Id="rId14" Type="http://schemas.openxmlformats.org/officeDocument/2006/relationships/image" Target="../media/image6.jpeg"/></Relationships>
</file>

<file path=xl/drawings/_rels/drawing10.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4.jpeg"/><Relationship Id="rId7" Type="http://schemas.openxmlformats.org/officeDocument/2006/relationships/image" Target="../media/image1.jpeg"/><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image" Target="../media/image5.jpeg"/><Relationship Id="rId9"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2.jpeg"/><Relationship Id="rId18" Type="http://schemas.openxmlformats.org/officeDocument/2006/relationships/image" Target="../media/image14.jpeg"/><Relationship Id="rId3" Type="http://schemas.openxmlformats.org/officeDocument/2006/relationships/chart" Target="../charts/chart20.xml"/><Relationship Id="rId21" Type="http://schemas.openxmlformats.org/officeDocument/2006/relationships/image" Target="../media/image5.jpeg"/><Relationship Id="rId7" Type="http://schemas.openxmlformats.org/officeDocument/2006/relationships/image" Target="../media/image1.jpeg"/><Relationship Id="rId12" Type="http://schemas.openxmlformats.org/officeDocument/2006/relationships/image" Target="../media/image11.jpeg"/><Relationship Id="rId17" Type="http://schemas.openxmlformats.org/officeDocument/2006/relationships/image" Target="../media/image13.jpeg"/><Relationship Id="rId2" Type="http://schemas.openxmlformats.org/officeDocument/2006/relationships/chart" Target="../charts/chart19.xml"/><Relationship Id="rId16" Type="http://schemas.openxmlformats.org/officeDocument/2006/relationships/chart" Target="../charts/chart26.xml"/><Relationship Id="rId20" Type="http://schemas.openxmlformats.org/officeDocument/2006/relationships/chart" Target="../charts/chart28.xml"/><Relationship Id="rId1" Type="http://schemas.openxmlformats.org/officeDocument/2006/relationships/chart" Target="../charts/chart18.xml"/><Relationship Id="rId6" Type="http://schemas.openxmlformats.org/officeDocument/2006/relationships/chart" Target="../charts/chart23.xml"/><Relationship Id="rId11" Type="http://schemas.openxmlformats.org/officeDocument/2006/relationships/image" Target="../media/image10.jpeg"/><Relationship Id="rId5" Type="http://schemas.openxmlformats.org/officeDocument/2006/relationships/chart" Target="../charts/chart22.xml"/><Relationship Id="rId15" Type="http://schemas.openxmlformats.org/officeDocument/2006/relationships/chart" Target="../charts/chart25.xml"/><Relationship Id="rId23" Type="http://schemas.openxmlformats.org/officeDocument/2006/relationships/image" Target="../media/image15.jpeg"/><Relationship Id="rId10" Type="http://schemas.openxmlformats.org/officeDocument/2006/relationships/image" Target="../media/image7.jpeg"/><Relationship Id="rId19" Type="http://schemas.openxmlformats.org/officeDocument/2006/relationships/chart" Target="../charts/chart27.xml"/><Relationship Id="rId4" Type="http://schemas.openxmlformats.org/officeDocument/2006/relationships/chart" Target="../charts/chart21.xml"/><Relationship Id="rId9" Type="http://schemas.openxmlformats.org/officeDocument/2006/relationships/image" Target="../media/image9.jpeg"/><Relationship Id="rId14" Type="http://schemas.openxmlformats.org/officeDocument/2006/relationships/chart" Target="../charts/chart24.xml"/><Relationship Id="rId22" Type="http://schemas.openxmlformats.org/officeDocument/2006/relationships/chart" Target="../charts/chart2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2</xdr:col>
      <xdr:colOff>8965</xdr:colOff>
      <xdr:row>119</xdr:row>
      <xdr:rowOff>98612</xdr:rowOff>
    </xdr:from>
    <xdr:to>
      <xdr:col>11</xdr:col>
      <xdr:colOff>433958</xdr:colOff>
      <xdr:row>139</xdr:row>
      <xdr:rowOff>136712</xdr:rowOff>
    </xdr:to>
    <xdr:graphicFrame macro="">
      <xdr:nvGraphicFramePr>
        <xdr:cNvPr id="2" name="Chart 1">
          <a:extLst>
            <a:ext uri="{FF2B5EF4-FFF2-40B4-BE49-F238E27FC236}">
              <a16:creationId xmlns:a16="http://schemas.microsoft.com/office/drawing/2014/main" id="{763AC68A-5FEF-48F0-B20E-21596CBF8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113</xdr:row>
      <xdr:rowOff>9525</xdr:rowOff>
    </xdr:from>
    <xdr:ext cx="65" cy="223203"/>
    <xdr:sp macro="" textlink="">
      <xdr:nvSpPr>
        <xdr:cNvPr id="3" name="TextBox 2">
          <a:extLst>
            <a:ext uri="{FF2B5EF4-FFF2-40B4-BE49-F238E27FC236}">
              <a16:creationId xmlns:a16="http://schemas.microsoft.com/office/drawing/2014/main" id="{DC8763E1-410B-444D-9DE3-28E43190CBFD}"/>
            </a:ext>
          </a:extLst>
        </xdr:cNvPr>
        <xdr:cNvSpPr txBox="1"/>
      </xdr:nvSpPr>
      <xdr:spPr bwMode="auto">
        <a:xfrm>
          <a:off x="11191875" y="1800542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11</xdr:row>
      <xdr:rowOff>0</xdr:rowOff>
    </xdr:from>
    <xdr:to>
      <xdr:col>11</xdr:col>
      <xdr:colOff>666149</xdr:colOff>
      <xdr:row>32</xdr:row>
      <xdr:rowOff>107950</xdr:rowOff>
    </xdr:to>
    <xdr:graphicFrame macro="">
      <xdr:nvGraphicFramePr>
        <xdr:cNvPr id="4" name="Chart 3">
          <a:extLst>
            <a:ext uri="{FF2B5EF4-FFF2-40B4-BE49-F238E27FC236}">
              <a16:creationId xmlns:a16="http://schemas.microsoft.com/office/drawing/2014/main" id="{678D6D10-C192-4CA9-A230-8ED3DF507D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30</xdr:row>
      <xdr:rowOff>119945</xdr:rowOff>
    </xdr:from>
    <xdr:to>
      <xdr:col>11</xdr:col>
      <xdr:colOff>400509</xdr:colOff>
      <xdr:row>32</xdr:row>
      <xdr:rowOff>136425</xdr:rowOff>
    </xdr:to>
    <xdr:sp macro="" textlink="">
      <xdr:nvSpPr>
        <xdr:cNvPr id="5" name="TextBox 1">
          <a:extLst>
            <a:ext uri="{FF2B5EF4-FFF2-40B4-BE49-F238E27FC236}">
              <a16:creationId xmlns:a16="http://schemas.microsoft.com/office/drawing/2014/main" id="{FA819300-B264-47C9-9837-8D8D22FD58BF}"/>
            </a:ext>
          </a:extLst>
        </xdr:cNvPr>
        <xdr:cNvSpPr txBox="1"/>
      </xdr:nvSpPr>
      <xdr:spPr bwMode="auto">
        <a:xfrm>
          <a:off x="7287975" y="5117395"/>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16</xdr:row>
      <xdr:rowOff>118282</xdr:rowOff>
    </xdr:from>
    <xdr:ext cx="615746" cy="1874030"/>
    <xdr:sp macro="" textlink="">
      <xdr:nvSpPr>
        <xdr:cNvPr id="6" name="TextBox 5">
          <a:extLst>
            <a:ext uri="{FF2B5EF4-FFF2-40B4-BE49-F238E27FC236}">
              <a16:creationId xmlns:a16="http://schemas.microsoft.com/office/drawing/2014/main" id="{ACB01F56-88EC-4F80-B746-7070AA8FBA36}"/>
            </a:ext>
          </a:extLst>
        </xdr:cNvPr>
        <xdr:cNvSpPr txBox="1"/>
      </xdr:nvSpPr>
      <xdr:spPr bwMode="auto">
        <a:xfrm>
          <a:off x="12648122" y="2936095"/>
          <a:ext cx="615746" cy="1874030"/>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1"/>
              </a:solidFill>
              <a:latin typeface="+mn-lt"/>
              <a:ea typeface="Times New Roman" charset="0"/>
              <a:cs typeface="Times New Roman" charset="0"/>
            </a:rPr>
            <a:t>nat. gas</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bg1">
                  <a:lumMod val="65000"/>
                </a:schemeClr>
              </a:solidFill>
              <a:latin typeface="+mn-lt"/>
              <a:ea typeface="Times New Roman" charset="0"/>
              <a:cs typeface="Times New Roman" charset="0"/>
            </a:rPr>
            <a:t>coal</a:t>
          </a:r>
        </a:p>
      </xdr:txBody>
    </xdr:sp>
    <xdr:clientData/>
  </xdr:oneCellAnchor>
  <xdr:twoCellAnchor>
    <xdr:from>
      <xdr:col>0</xdr:col>
      <xdr:colOff>5139764</xdr:colOff>
      <xdr:row>52</xdr:row>
      <xdr:rowOff>22412</xdr:rowOff>
    </xdr:from>
    <xdr:to>
      <xdr:col>9</xdr:col>
      <xdr:colOff>326257</xdr:colOff>
      <xdr:row>74</xdr:row>
      <xdr:rowOff>48166</xdr:rowOff>
    </xdr:to>
    <xdr:graphicFrame macro="">
      <xdr:nvGraphicFramePr>
        <xdr:cNvPr id="8" name="Chart 7">
          <a:extLst>
            <a:ext uri="{FF2B5EF4-FFF2-40B4-BE49-F238E27FC236}">
              <a16:creationId xmlns:a16="http://schemas.microsoft.com/office/drawing/2014/main" id="{B2353ACE-5539-4562-B0D5-CAA917C009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72</xdr:row>
      <xdr:rowOff>104066</xdr:rowOff>
    </xdr:from>
    <xdr:to>
      <xdr:col>9</xdr:col>
      <xdr:colOff>65203</xdr:colOff>
      <xdr:row>73</xdr:row>
      <xdr:rowOff>120104</xdr:rowOff>
    </xdr:to>
    <xdr:sp macro="" textlink="">
      <xdr:nvSpPr>
        <xdr:cNvPr id="9" name="TextBox 1">
          <a:extLst>
            <a:ext uri="{FF2B5EF4-FFF2-40B4-BE49-F238E27FC236}">
              <a16:creationId xmlns:a16="http://schemas.microsoft.com/office/drawing/2014/main" id="{6A619924-6027-4486-BACF-00460F2A78E2}"/>
            </a:ext>
          </a:extLst>
        </xdr:cNvPr>
        <xdr:cNvSpPr txBox="1"/>
      </xdr:nvSpPr>
      <xdr:spPr bwMode="auto">
        <a:xfrm>
          <a:off x="5593395" y="40185266"/>
          <a:ext cx="5939908" cy="193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57</xdr:row>
      <xdr:rowOff>91723</xdr:rowOff>
    </xdr:from>
    <xdr:ext cx="1109535" cy="178832"/>
    <xdr:sp macro="" textlink="">
      <xdr:nvSpPr>
        <xdr:cNvPr id="10" name="TextBox 9">
          <a:extLst>
            <a:ext uri="{FF2B5EF4-FFF2-40B4-BE49-F238E27FC236}">
              <a16:creationId xmlns:a16="http://schemas.microsoft.com/office/drawing/2014/main" id="{3BAF26F2-1C47-4D94-8B9E-B147E497AEAB}"/>
            </a:ext>
          </a:extLst>
        </xdr:cNvPr>
        <xdr:cNvSpPr txBox="1"/>
      </xdr:nvSpPr>
      <xdr:spPr bwMode="auto">
        <a:xfrm>
          <a:off x="10502476" y="37505923"/>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64</xdr:row>
      <xdr:rowOff>127001</xdr:rowOff>
    </xdr:from>
    <xdr:ext cx="782265" cy="178832"/>
    <xdr:sp macro="" textlink="">
      <xdr:nvSpPr>
        <xdr:cNvPr id="11" name="TextBox 10">
          <a:extLst>
            <a:ext uri="{FF2B5EF4-FFF2-40B4-BE49-F238E27FC236}">
              <a16:creationId xmlns:a16="http://schemas.microsoft.com/office/drawing/2014/main" id="{022AFC0F-BF4B-4644-9E6C-6C95DD658B89}"/>
            </a:ext>
          </a:extLst>
        </xdr:cNvPr>
        <xdr:cNvSpPr txBox="1"/>
      </xdr:nvSpPr>
      <xdr:spPr bwMode="auto">
        <a:xfrm>
          <a:off x="10512707" y="38785801"/>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66</xdr:row>
      <xdr:rowOff>14112</xdr:rowOff>
    </xdr:from>
    <xdr:ext cx="519438" cy="178832"/>
    <xdr:sp macro="" textlink="">
      <xdr:nvSpPr>
        <xdr:cNvPr id="12" name="TextBox 11">
          <a:extLst>
            <a:ext uri="{FF2B5EF4-FFF2-40B4-BE49-F238E27FC236}">
              <a16:creationId xmlns:a16="http://schemas.microsoft.com/office/drawing/2014/main" id="{68BD3059-D039-4D6C-B0EA-7A9692378563}"/>
            </a:ext>
          </a:extLst>
        </xdr:cNvPr>
        <xdr:cNvSpPr txBox="1"/>
      </xdr:nvSpPr>
      <xdr:spPr bwMode="auto">
        <a:xfrm>
          <a:off x="10502485" y="39028512"/>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67</xdr:row>
      <xdr:rowOff>7410</xdr:rowOff>
    </xdr:from>
    <xdr:ext cx="577274" cy="178832"/>
    <xdr:sp macro="" textlink="">
      <xdr:nvSpPr>
        <xdr:cNvPr id="13" name="TextBox 12">
          <a:extLst>
            <a:ext uri="{FF2B5EF4-FFF2-40B4-BE49-F238E27FC236}">
              <a16:creationId xmlns:a16="http://schemas.microsoft.com/office/drawing/2014/main" id="{E2A229A9-2E8A-409B-9155-E3929FD8CB5B}"/>
            </a:ext>
          </a:extLst>
        </xdr:cNvPr>
        <xdr:cNvSpPr txBox="1"/>
      </xdr:nvSpPr>
      <xdr:spPr bwMode="auto">
        <a:xfrm>
          <a:off x="10516945" y="39199610"/>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68</xdr:row>
      <xdr:rowOff>46925</xdr:rowOff>
    </xdr:from>
    <xdr:ext cx="641458" cy="178832"/>
    <xdr:sp macro="" textlink="">
      <xdr:nvSpPr>
        <xdr:cNvPr id="14" name="TextBox 13">
          <a:extLst>
            <a:ext uri="{FF2B5EF4-FFF2-40B4-BE49-F238E27FC236}">
              <a16:creationId xmlns:a16="http://schemas.microsoft.com/office/drawing/2014/main" id="{D05E806F-26DC-4D19-A3D6-FC7456DB51F3}"/>
            </a:ext>
          </a:extLst>
        </xdr:cNvPr>
        <xdr:cNvSpPr txBox="1"/>
      </xdr:nvSpPr>
      <xdr:spPr bwMode="auto">
        <a:xfrm>
          <a:off x="10514823" y="39416925"/>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5116285</xdr:colOff>
      <xdr:row>149</xdr:row>
      <xdr:rowOff>24334</xdr:rowOff>
    </xdr:from>
    <xdr:to>
      <xdr:col>11</xdr:col>
      <xdr:colOff>685799</xdr:colOff>
      <xdr:row>171</xdr:row>
      <xdr:rowOff>31389</xdr:rowOff>
    </xdr:to>
    <xdr:graphicFrame macro="">
      <xdr:nvGraphicFramePr>
        <xdr:cNvPr id="15" name="Chart 14">
          <a:extLst>
            <a:ext uri="{FF2B5EF4-FFF2-40B4-BE49-F238E27FC236}">
              <a16:creationId xmlns:a16="http://schemas.microsoft.com/office/drawing/2014/main" id="{9DF2D68E-3A36-457F-AA5D-AEBDA1562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169</xdr:row>
      <xdr:rowOff>88374</xdr:rowOff>
    </xdr:from>
    <xdr:to>
      <xdr:col>9</xdr:col>
      <xdr:colOff>60775</xdr:colOff>
      <xdr:row>170</xdr:row>
      <xdr:rowOff>107374</xdr:rowOff>
    </xdr:to>
    <xdr:sp macro="" textlink="">
      <xdr:nvSpPr>
        <xdr:cNvPr id="16" name="TextBox 1">
          <a:extLst>
            <a:ext uri="{FF2B5EF4-FFF2-40B4-BE49-F238E27FC236}">
              <a16:creationId xmlns:a16="http://schemas.microsoft.com/office/drawing/2014/main" id="{0F934592-6606-4297-8552-411EE675DDB3}"/>
            </a:ext>
          </a:extLst>
        </xdr:cNvPr>
        <xdr:cNvSpPr txBox="1"/>
      </xdr:nvSpPr>
      <xdr:spPr bwMode="auto">
        <a:xfrm>
          <a:off x="5588967" y="28060124"/>
          <a:ext cx="5939908" cy="19680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156</xdr:row>
      <xdr:rowOff>79685</xdr:rowOff>
    </xdr:from>
    <xdr:ext cx="1864754" cy="1574943"/>
    <xdr:sp macro="" textlink="">
      <xdr:nvSpPr>
        <xdr:cNvPr id="17" name="TextBox 16">
          <a:extLst>
            <a:ext uri="{FF2B5EF4-FFF2-40B4-BE49-F238E27FC236}">
              <a16:creationId xmlns:a16="http://schemas.microsoft.com/office/drawing/2014/main" id="{2E926A36-1C04-4FC6-82EC-C50E131208DE}"/>
            </a:ext>
          </a:extLst>
        </xdr:cNvPr>
        <xdr:cNvSpPr txBox="1"/>
      </xdr:nvSpPr>
      <xdr:spPr bwMode="auto">
        <a:xfrm>
          <a:off x="11960103" y="2735928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212</xdr:row>
      <xdr:rowOff>74706</xdr:rowOff>
    </xdr:from>
    <xdr:to>
      <xdr:col>11</xdr:col>
      <xdr:colOff>130629</xdr:colOff>
      <xdr:row>234</xdr:row>
      <xdr:rowOff>43050</xdr:rowOff>
    </xdr:to>
    <xdr:graphicFrame macro="">
      <xdr:nvGraphicFramePr>
        <xdr:cNvPr id="21" name="Chart 20">
          <a:extLst>
            <a:ext uri="{FF2B5EF4-FFF2-40B4-BE49-F238E27FC236}">
              <a16:creationId xmlns:a16="http://schemas.microsoft.com/office/drawing/2014/main" id="{45A8BE9B-B8CC-4D4E-B808-1AF38233E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231</xdr:row>
      <xdr:rowOff>127209</xdr:rowOff>
    </xdr:from>
    <xdr:to>
      <xdr:col>9</xdr:col>
      <xdr:colOff>28442</xdr:colOff>
      <xdr:row>235</xdr:row>
      <xdr:rowOff>0</xdr:rowOff>
    </xdr:to>
    <xdr:sp macro="" textlink="">
      <xdr:nvSpPr>
        <xdr:cNvPr id="22" name="TextBox 1">
          <a:extLst>
            <a:ext uri="{FF2B5EF4-FFF2-40B4-BE49-F238E27FC236}">
              <a16:creationId xmlns:a16="http://schemas.microsoft.com/office/drawing/2014/main" id="{DCB38B05-0FFE-4E79-A5C0-E90451A88EC8}"/>
            </a:ext>
          </a:extLst>
        </xdr:cNvPr>
        <xdr:cNvSpPr txBox="1"/>
      </xdr:nvSpPr>
      <xdr:spPr bwMode="auto">
        <a:xfrm>
          <a:off x="5553913" y="40524095"/>
          <a:ext cx="6176672" cy="569476"/>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xdr:from>
      <xdr:col>2</xdr:col>
      <xdr:colOff>127000</xdr:colOff>
      <xdr:row>90</xdr:row>
      <xdr:rowOff>67235</xdr:rowOff>
    </xdr:from>
    <xdr:to>
      <xdr:col>11</xdr:col>
      <xdr:colOff>551993</xdr:colOff>
      <xdr:row>110</xdr:row>
      <xdr:rowOff>105336</xdr:rowOff>
    </xdr:to>
    <xdr:graphicFrame macro="">
      <xdr:nvGraphicFramePr>
        <xdr:cNvPr id="27" name="Chart 26">
          <a:extLst>
            <a:ext uri="{FF2B5EF4-FFF2-40B4-BE49-F238E27FC236}">
              <a16:creationId xmlns:a16="http://schemas.microsoft.com/office/drawing/2014/main" id="{C9A03559-F420-4E81-A555-54F7AB9A4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108</xdr:row>
      <xdr:rowOff>14936</xdr:rowOff>
    </xdr:from>
    <xdr:to>
      <xdr:col>11</xdr:col>
      <xdr:colOff>354439</xdr:colOff>
      <xdr:row>110</xdr:row>
      <xdr:rowOff>31416</xdr:rowOff>
    </xdr:to>
    <xdr:sp macro="" textlink="">
      <xdr:nvSpPr>
        <xdr:cNvPr id="28" name="TextBox 1">
          <a:extLst>
            <a:ext uri="{FF2B5EF4-FFF2-40B4-BE49-F238E27FC236}">
              <a16:creationId xmlns:a16="http://schemas.microsoft.com/office/drawing/2014/main" id="{D1FF74C6-EC01-4A4A-BB58-1E9B572843DE}"/>
            </a:ext>
          </a:extLst>
        </xdr:cNvPr>
        <xdr:cNvSpPr txBox="1"/>
      </xdr:nvSpPr>
      <xdr:spPr bwMode="auto">
        <a:xfrm>
          <a:off x="7241905" y="17115486"/>
          <a:ext cx="5939534"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94</xdr:row>
      <xdr:rowOff>5718</xdr:rowOff>
    </xdr:from>
    <xdr:ext cx="1141531" cy="178832"/>
    <xdr:sp macro="" textlink="">
      <xdr:nvSpPr>
        <xdr:cNvPr id="29" name="TextBox 28">
          <a:extLst>
            <a:ext uri="{FF2B5EF4-FFF2-40B4-BE49-F238E27FC236}">
              <a16:creationId xmlns:a16="http://schemas.microsoft.com/office/drawing/2014/main" id="{67791A46-423E-4C11-9BCD-5DB72F80C9A6}"/>
            </a:ext>
          </a:extLst>
        </xdr:cNvPr>
        <xdr:cNvSpPr txBox="1"/>
      </xdr:nvSpPr>
      <xdr:spPr bwMode="auto">
        <a:xfrm>
          <a:off x="9638485" y="14617068"/>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98</xdr:row>
      <xdr:rowOff>87745</xdr:rowOff>
    </xdr:from>
    <xdr:ext cx="1282659" cy="178832"/>
    <xdr:sp macro="" textlink="">
      <xdr:nvSpPr>
        <xdr:cNvPr id="30" name="TextBox 29">
          <a:extLst>
            <a:ext uri="{FF2B5EF4-FFF2-40B4-BE49-F238E27FC236}">
              <a16:creationId xmlns:a16="http://schemas.microsoft.com/office/drawing/2014/main" id="{93AE4817-90B3-41E7-8661-6143D27A4D0E}"/>
            </a:ext>
          </a:extLst>
        </xdr:cNvPr>
        <xdr:cNvSpPr txBox="1"/>
      </xdr:nvSpPr>
      <xdr:spPr bwMode="auto">
        <a:xfrm>
          <a:off x="9658996" y="1541029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100</xdr:row>
      <xdr:rowOff>15539</xdr:rowOff>
    </xdr:from>
    <xdr:ext cx="1526315" cy="178832"/>
    <xdr:sp macro="" textlink="">
      <xdr:nvSpPr>
        <xdr:cNvPr id="31" name="TextBox 30">
          <a:extLst>
            <a:ext uri="{FF2B5EF4-FFF2-40B4-BE49-F238E27FC236}">
              <a16:creationId xmlns:a16="http://schemas.microsoft.com/office/drawing/2014/main" id="{0819F9BE-5B57-4171-99C8-A9CFCD5C0EBF}"/>
            </a:ext>
          </a:extLst>
        </xdr:cNvPr>
        <xdr:cNvSpPr txBox="1"/>
      </xdr:nvSpPr>
      <xdr:spPr bwMode="auto">
        <a:xfrm>
          <a:off x="9550893" y="15693689"/>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104</xdr:row>
      <xdr:rowOff>56138</xdr:rowOff>
    </xdr:from>
    <xdr:ext cx="1468479" cy="178832"/>
    <xdr:sp macro="" textlink="">
      <xdr:nvSpPr>
        <xdr:cNvPr id="32" name="TextBox 31">
          <a:extLst>
            <a:ext uri="{FF2B5EF4-FFF2-40B4-BE49-F238E27FC236}">
              <a16:creationId xmlns:a16="http://schemas.microsoft.com/office/drawing/2014/main" id="{8155B3C6-6AAE-4C86-B8E9-5075087656A1}"/>
            </a:ext>
          </a:extLst>
        </xdr:cNvPr>
        <xdr:cNvSpPr txBox="1"/>
      </xdr:nvSpPr>
      <xdr:spPr bwMode="auto">
        <a:xfrm>
          <a:off x="9598652" y="16445488"/>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2</xdr:col>
      <xdr:colOff>531493</xdr:colOff>
      <xdr:row>137</xdr:row>
      <xdr:rowOff>51295</xdr:rowOff>
    </xdr:from>
    <xdr:to>
      <xdr:col>11</xdr:col>
      <xdr:colOff>173321</xdr:colOff>
      <xdr:row>139</xdr:row>
      <xdr:rowOff>67775</xdr:rowOff>
    </xdr:to>
    <xdr:sp macro="" textlink="">
      <xdr:nvSpPr>
        <xdr:cNvPr id="38" name="TextBox 1">
          <a:extLst>
            <a:ext uri="{FF2B5EF4-FFF2-40B4-BE49-F238E27FC236}">
              <a16:creationId xmlns:a16="http://schemas.microsoft.com/office/drawing/2014/main" id="{7A616652-7EE2-4352-A598-AEDF73318BA1}"/>
            </a:ext>
          </a:extLst>
        </xdr:cNvPr>
        <xdr:cNvSpPr txBox="1"/>
      </xdr:nvSpPr>
      <xdr:spPr bwMode="auto">
        <a:xfrm>
          <a:off x="7065643" y="22327095"/>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137</xdr:row>
      <xdr:rowOff>52927</xdr:rowOff>
    </xdr:from>
    <xdr:to>
      <xdr:col>2</xdr:col>
      <xdr:colOff>514131</xdr:colOff>
      <xdr:row>138</xdr:row>
      <xdr:rowOff>154576</xdr:rowOff>
    </xdr:to>
    <xdr:pic>
      <xdr:nvPicPr>
        <xdr:cNvPr id="39" name="Picture 38">
          <a:extLst>
            <a:ext uri="{FF2B5EF4-FFF2-40B4-BE49-F238E27FC236}">
              <a16:creationId xmlns:a16="http://schemas.microsoft.com/office/drawing/2014/main" id="{688AF3F0-27E4-4BE9-B350-28CA34F47D1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0752" y="22328727"/>
          <a:ext cx="417529" cy="279449"/>
        </a:xfrm>
        <a:prstGeom prst="rect">
          <a:avLst/>
        </a:prstGeom>
      </xdr:spPr>
    </xdr:pic>
    <xdr:clientData/>
  </xdr:twoCellAnchor>
  <xdr:twoCellAnchor editAs="oneCell">
    <xdr:from>
      <xdr:col>2</xdr:col>
      <xdr:colOff>340774</xdr:colOff>
      <xdr:row>30</xdr:row>
      <xdr:rowOff>102577</xdr:rowOff>
    </xdr:from>
    <xdr:to>
      <xdr:col>3</xdr:col>
      <xdr:colOff>39372</xdr:colOff>
      <xdr:row>32</xdr:row>
      <xdr:rowOff>28380</xdr:rowOff>
    </xdr:to>
    <xdr:pic>
      <xdr:nvPicPr>
        <xdr:cNvPr id="40" name="Picture 39">
          <a:extLst>
            <a:ext uri="{FF2B5EF4-FFF2-40B4-BE49-F238E27FC236}">
              <a16:creationId xmlns:a16="http://schemas.microsoft.com/office/drawing/2014/main" id="{2BB9B4C4-6B95-4E93-9E37-FDAB4C7710B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4924" y="5100027"/>
          <a:ext cx="403449" cy="281403"/>
        </a:xfrm>
        <a:prstGeom prst="rect">
          <a:avLst/>
        </a:prstGeom>
      </xdr:spPr>
    </xdr:pic>
    <xdr:clientData/>
  </xdr:twoCellAnchor>
  <xdr:twoCellAnchor editAs="oneCell">
    <xdr:from>
      <xdr:col>2</xdr:col>
      <xdr:colOff>293076</xdr:colOff>
      <xdr:row>108</xdr:row>
      <xdr:rowOff>24711</xdr:rowOff>
    </xdr:from>
    <xdr:to>
      <xdr:col>3</xdr:col>
      <xdr:colOff>158</xdr:colOff>
      <xdr:row>109</xdr:row>
      <xdr:rowOff>126091</xdr:rowOff>
    </xdr:to>
    <xdr:pic>
      <xdr:nvPicPr>
        <xdr:cNvPr id="41" name="Picture 40">
          <a:extLst>
            <a:ext uri="{FF2B5EF4-FFF2-40B4-BE49-F238E27FC236}">
              <a16:creationId xmlns:a16="http://schemas.microsoft.com/office/drawing/2014/main" id="{5CCC8BAC-6B90-4934-AE58-F5A11976B42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827226" y="17125261"/>
          <a:ext cx="411933" cy="279180"/>
        </a:xfrm>
        <a:prstGeom prst="rect">
          <a:avLst/>
        </a:prstGeom>
      </xdr:spPr>
    </xdr:pic>
    <xdr:clientData/>
  </xdr:twoCellAnchor>
  <xdr:twoCellAnchor editAs="oneCell">
    <xdr:from>
      <xdr:col>0</xdr:col>
      <xdr:colOff>5169072</xdr:colOff>
      <xdr:row>72</xdr:row>
      <xdr:rowOff>56604</xdr:rowOff>
    </xdr:from>
    <xdr:to>
      <xdr:col>1</xdr:col>
      <xdr:colOff>410905</xdr:colOff>
      <xdr:row>73</xdr:row>
      <xdr:rowOff>155080</xdr:rowOff>
    </xdr:to>
    <xdr:pic>
      <xdr:nvPicPr>
        <xdr:cNvPr id="43" name="Picture 42">
          <a:extLst>
            <a:ext uri="{FF2B5EF4-FFF2-40B4-BE49-F238E27FC236}">
              <a16:creationId xmlns:a16="http://schemas.microsoft.com/office/drawing/2014/main" id="{A74D31B1-9306-46E2-BB98-EE8DE93C95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62722" y="40137804"/>
          <a:ext cx="410733" cy="276276"/>
        </a:xfrm>
        <a:prstGeom prst="rect">
          <a:avLst/>
        </a:prstGeom>
      </xdr:spPr>
    </xdr:pic>
    <xdr:clientData/>
  </xdr:twoCellAnchor>
  <xdr:twoCellAnchor editAs="oneCell">
    <xdr:from>
      <xdr:col>0</xdr:col>
      <xdr:colOff>5129421</xdr:colOff>
      <xdr:row>231</xdr:row>
      <xdr:rowOff>143665</xdr:rowOff>
    </xdr:from>
    <xdr:to>
      <xdr:col>1</xdr:col>
      <xdr:colOff>368079</xdr:colOff>
      <xdr:row>233</xdr:row>
      <xdr:rowOff>66019</xdr:rowOff>
    </xdr:to>
    <xdr:pic>
      <xdr:nvPicPr>
        <xdr:cNvPr id="44" name="Picture 43">
          <a:extLst>
            <a:ext uri="{FF2B5EF4-FFF2-40B4-BE49-F238E27FC236}">
              <a16:creationId xmlns:a16="http://schemas.microsoft.com/office/drawing/2014/main" id="{91EC48A4-8263-496E-B69A-E56334922D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5571565"/>
          <a:ext cx="401208" cy="277954"/>
        </a:xfrm>
        <a:prstGeom prst="rect">
          <a:avLst/>
        </a:prstGeom>
      </xdr:spPr>
    </xdr:pic>
    <xdr:clientData/>
  </xdr:twoCellAnchor>
  <xdr:twoCellAnchor editAs="oneCell">
    <xdr:from>
      <xdr:col>1</xdr:col>
      <xdr:colOff>9073</xdr:colOff>
      <xdr:row>169</xdr:row>
      <xdr:rowOff>16001</xdr:rowOff>
    </xdr:from>
    <xdr:to>
      <xdr:col>1</xdr:col>
      <xdr:colOff>421620</xdr:colOff>
      <xdr:row>170</xdr:row>
      <xdr:rowOff>112801</xdr:rowOff>
    </xdr:to>
    <xdr:pic>
      <xdr:nvPicPr>
        <xdr:cNvPr id="45" name="Picture 44">
          <a:extLst>
            <a:ext uri="{FF2B5EF4-FFF2-40B4-BE49-F238E27FC236}">
              <a16:creationId xmlns:a16="http://schemas.microsoft.com/office/drawing/2014/main" id="{9E8F210C-906A-4A9A-A7B9-3F036354396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71623" y="27987751"/>
          <a:ext cx="412547" cy="274600"/>
        </a:xfrm>
        <a:prstGeom prst="rect">
          <a:avLst/>
        </a:prstGeom>
      </xdr:spPr>
    </xdr:pic>
    <xdr:clientData/>
  </xdr:twoCellAnchor>
  <xdr:twoCellAnchor>
    <xdr:from>
      <xdr:col>10</xdr:col>
      <xdr:colOff>138205</xdr:colOff>
      <xdr:row>52</xdr:row>
      <xdr:rowOff>14941</xdr:rowOff>
    </xdr:from>
    <xdr:to>
      <xdr:col>20</xdr:col>
      <xdr:colOff>348342</xdr:colOff>
      <xdr:row>74</xdr:row>
      <xdr:rowOff>40695</xdr:rowOff>
    </xdr:to>
    <xdr:graphicFrame macro="">
      <xdr:nvGraphicFramePr>
        <xdr:cNvPr id="46" name="Chart 45">
          <a:extLst>
            <a:ext uri="{FF2B5EF4-FFF2-40B4-BE49-F238E27FC236}">
              <a16:creationId xmlns:a16="http://schemas.microsoft.com/office/drawing/2014/main" id="{335BEF82-C2EE-49D2-908C-E8D1CE29E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oneCellAnchor>
    <xdr:from>
      <xdr:col>19</xdr:col>
      <xdr:colOff>463605</xdr:colOff>
      <xdr:row>59</xdr:row>
      <xdr:rowOff>75745</xdr:rowOff>
    </xdr:from>
    <xdr:ext cx="1109535" cy="178832"/>
    <xdr:sp macro="" textlink="">
      <xdr:nvSpPr>
        <xdr:cNvPr id="47" name="TextBox 46">
          <a:extLst>
            <a:ext uri="{FF2B5EF4-FFF2-40B4-BE49-F238E27FC236}">
              <a16:creationId xmlns:a16="http://schemas.microsoft.com/office/drawing/2014/main" id="{974CD625-2F00-454D-A89B-AD429659DFFF}"/>
            </a:ext>
          </a:extLst>
        </xdr:cNvPr>
        <xdr:cNvSpPr txBox="1"/>
      </xdr:nvSpPr>
      <xdr:spPr bwMode="auto">
        <a:xfrm>
          <a:off x="19426519" y="10406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19</xdr:col>
      <xdr:colOff>483147</xdr:colOff>
      <xdr:row>65</xdr:row>
      <xdr:rowOff>63026</xdr:rowOff>
    </xdr:from>
    <xdr:ext cx="782265" cy="178832"/>
    <xdr:sp macro="" textlink="">
      <xdr:nvSpPr>
        <xdr:cNvPr id="48" name="TextBox 47">
          <a:extLst>
            <a:ext uri="{FF2B5EF4-FFF2-40B4-BE49-F238E27FC236}">
              <a16:creationId xmlns:a16="http://schemas.microsoft.com/office/drawing/2014/main" id="{B11F6782-DBCA-4D04-A678-9BF0FF805102}"/>
            </a:ext>
          </a:extLst>
        </xdr:cNvPr>
        <xdr:cNvSpPr txBox="1"/>
      </xdr:nvSpPr>
      <xdr:spPr bwMode="auto">
        <a:xfrm>
          <a:off x="19446061" y="11438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19</xdr:col>
      <xdr:colOff>503688</xdr:colOff>
      <xdr:row>67</xdr:row>
      <xdr:rowOff>88741</xdr:rowOff>
    </xdr:from>
    <xdr:ext cx="519438" cy="178832"/>
    <xdr:sp macro="" textlink="">
      <xdr:nvSpPr>
        <xdr:cNvPr id="49" name="TextBox 48">
          <a:extLst>
            <a:ext uri="{FF2B5EF4-FFF2-40B4-BE49-F238E27FC236}">
              <a16:creationId xmlns:a16="http://schemas.microsoft.com/office/drawing/2014/main" id="{3CC2794D-36AF-43A4-87B5-770ABB75A3F0}"/>
            </a:ext>
          </a:extLst>
        </xdr:cNvPr>
        <xdr:cNvSpPr txBox="1"/>
      </xdr:nvSpPr>
      <xdr:spPr bwMode="auto">
        <a:xfrm>
          <a:off x="19466602" y="11812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19</xdr:col>
      <xdr:colOff>483812</xdr:colOff>
      <xdr:row>68</xdr:row>
      <xdr:rowOff>107225</xdr:rowOff>
    </xdr:from>
    <xdr:ext cx="577274" cy="178832"/>
    <xdr:sp macro="" textlink="">
      <xdr:nvSpPr>
        <xdr:cNvPr id="50" name="TextBox 49">
          <a:extLst>
            <a:ext uri="{FF2B5EF4-FFF2-40B4-BE49-F238E27FC236}">
              <a16:creationId xmlns:a16="http://schemas.microsoft.com/office/drawing/2014/main" id="{987D4E41-4F73-45ED-A28C-5F574F8863BB}"/>
            </a:ext>
          </a:extLst>
        </xdr:cNvPr>
        <xdr:cNvSpPr txBox="1"/>
      </xdr:nvSpPr>
      <xdr:spPr bwMode="auto">
        <a:xfrm>
          <a:off x="19446726" y="12005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19</xdr:col>
      <xdr:colOff>473657</xdr:colOff>
      <xdr:row>69</xdr:row>
      <xdr:rowOff>63285</xdr:rowOff>
    </xdr:from>
    <xdr:ext cx="641458" cy="178832"/>
    <xdr:sp macro="" textlink="">
      <xdr:nvSpPr>
        <xdr:cNvPr id="51" name="TextBox 50">
          <a:extLst>
            <a:ext uri="{FF2B5EF4-FFF2-40B4-BE49-F238E27FC236}">
              <a16:creationId xmlns:a16="http://schemas.microsoft.com/office/drawing/2014/main" id="{BB0BB588-FD2E-4AAB-ADAC-38F6BFFCA5C3}"/>
            </a:ext>
          </a:extLst>
        </xdr:cNvPr>
        <xdr:cNvSpPr txBox="1"/>
      </xdr:nvSpPr>
      <xdr:spPr bwMode="auto">
        <a:xfrm>
          <a:off x="19436571" y="12135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19</xdr:col>
      <xdr:colOff>485083</xdr:colOff>
      <xdr:row>66</xdr:row>
      <xdr:rowOff>60084</xdr:rowOff>
    </xdr:from>
    <xdr:ext cx="776110" cy="178832"/>
    <xdr:sp macro="" textlink="">
      <xdr:nvSpPr>
        <xdr:cNvPr id="52" name="TextBox 51">
          <a:extLst>
            <a:ext uri="{FF2B5EF4-FFF2-40B4-BE49-F238E27FC236}">
              <a16:creationId xmlns:a16="http://schemas.microsoft.com/office/drawing/2014/main" id="{EF0E0361-9D67-43A7-8C82-820E2F305D4B}"/>
            </a:ext>
          </a:extLst>
        </xdr:cNvPr>
        <xdr:cNvSpPr txBox="1"/>
      </xdr:nvSpPr>
      <xdr:spPr bwMode="auto">
        <a:xfrm>
          <a:off x="19447997" y="11609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177</xdr:row>
      <xdr:rowOff>77691</xdr:rowOff>
    </xdr:from>
    <xdr:to>
      <xdr:col>9</xdr:col>
      <xdr:colOff>394539</xdr:colOff>
      <xdr:row>200</xdr:row>
      <xdr:rowOff>52293</xdr:rowOff>
    </xdr:to>
    <xdr:graphicFrame macro="">
      <xdr:nvGraphicFramePr>
        <xdr:cNvPr id="53" name="Chart 52">
          <a:extLst>
            <a:ext uri="{FF2B5EF4-FFF2-40B4-BE49-F238E27FC236}">
              <a16:creationId xmlns:a16="http://schemas.microsoft.com/office/drawing/2014/main" id="{DC24D991-3116-46D7-AEE6-135153BBAE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240553</xdr:colOff>
      <xdr:row>122</xdr:row>
      <xdr:rowOff>143435</xdr:rowOff>
    </xdr:from>
    <xdr:to>
      <xdr:col>7</xdr:col>
      <xdr:colOff>98612</xdr:colOff>
      <xdr:row>123</xdr:row>
      <xdr:rowOff>158376</xdr:rowOff>
    </xdr:to>
    <xdr:sp macro="" textlink="">
      <xdr:nvSpPr>
        <xdr:cNvPr id="58" name="TextBox 57">
          <a:extLst>
            <a:ext uri="{FF2B5EF4-FFF2-40B4-BE49-F238E27FC236}">
              <a16:creationId xmlns:a16="http://schemas.microsoft.com/office/drawing/2014/main" id="{0B6A31B4-2570-4BBA-B5BC-26C4E28A2FE6}"/>
            </a:ext>
          </a:extLst>
        </xdr:cNvPr>
        <xdr:cNvSpPr txBox="1"/>
      </xdr:nvSpPr>
      <xdr:spPr bwMode="auto">
        <a:xfrm>
          <a:off x="9594103" y="19752235"/>
          <a:ext cx="562909" cy="19274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125</xdr:row>
      <xdr:rowOff>106081</xdr:rowOff>
    </xdr:from>
    <xdr:to>
      <xdr:col>7</xdr:col>
      <xdr:colOff>113554</xdr:colOff>
      <xdr:row>126</xdr:row>
      <xdr:rowOff>121023</xdr:rowOff>
    </xdr:to>
    <xdr:sp macro="" textlink="">
      <xdr:nvSpPr>
        <xdr:cNvPr id="59" name="TextBox 58">
          <a:extLst>
            <a:ext uri="{FF2B5EF4-FFF2-40B4-BE49-F238E27FC236}">
              <a16:creationId xmlns:a16="http://schemas.microsoft.com/office/drawing/2014/main" id="{91BD53B9-AAE2-4AAD-8206-1F899FA4B134}"/>
            </a:ext>
          </a:extLst>
        </xdr:cNvPr>
        <xdr:cNvSpPr txBox="1"/>
      </xdr:nvSpPr>
      <xdr:spPr bwMode="auto">
        <a:xfrm>
          <a:off x="9609045" y="20248281"/>
          <a:ext cx="562909" cy="192742"/>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132</xdr:row>
      <xdr:rowOff>31377</xdr:rowOff>
    </xdr:from>
    <xdr:to>
      <xdr:col>7</xdr:col>
      <xdr:colOff>397435</xdr:colOff>
      <xdr:row>133</xdr:row>
      <xdr:rowOff>46317</xdr:rowOff>
    </xdr:to>
    <xdr:sp macro="" textlink="">
      <xdr:nvSpPr>
        <xdr:cNvPr id="60" name="TextBox 59">
          <a:extLst>
            <a:ext uri="{FF2B5EF4-FFF2-40B4-BE49-F238E27FC236}">
              <a16:creationId xmlns:a16="http://schemas.microsoft.com/office/drawing/2014/main" id="{5D75B00C-85DC-4231-90A4-0065BA831FD9}"/>
            </a:ext>
          </a:extLst>
        </xdr:cNvPr>
        <xdr:cNvSpPr txBox="1"/>
      </xdr:nvSpPr>
      <xdr:spPr bwMode="auto">
        <a:xfrm>
          <a:off x="9668809" y="21418177"/>
          <a:ext cx="787026" cy="192740"/>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177</xdr:row>
      <xdr:rowOff>156883</xdr:rowOff>
    </xdr:from>
    <xdr:to>
      <xdr:col>4</xdr:col>
      <xdr:colOff>246530</xdr:colOff>
      <xdr:row>179</xdr:row>
      <xdr:rowOff>22412</xdr:rowOff>
    </xdr:to>
    <xdr:sp macro="" textlink="">
      <xdr:nvSpPr>
        <xdr:cNvPr id="61" name="TextBox 60">
          <a:extLst>
            <a:ext uri="{FF2B5EF4-FFF2-40B4-BE49-F238E27FC236}">
              <a16:creationId xmlns:a16="http://schemas.microsoft.com/office/drawing/2014/main" id="{2EEC6B5E-E887-4BF4-B9F3-16420168369B}"/>
            </a:ext>
          </a:extLst>
        </xdr:cNvPr>
        <xdr:cNvSpPr txBox="1"/>
      </xdr:nvSpPr>
      <xdr:spPr bwMode="auto">
        <a:xfrm>
          <a:off x="5319432" y="29557383"/>
          <a:ext cx="2870948" cy="22112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197</xdr:row>
      <xdr:rowOff>164353</xdr:rowOff>
    </xdr:from>
    <xdr:to>
      <xdr:col>9</xdr:col>
      <xdr:colOff>80517</xdr:colOff>
      <xdr:row>200</xdr:row>
      <xdr:rowOff>32656</xdr:rowOff>
    </xdr:to>
    <xdr:sp macro="" textlink="">
      <xdr:nvSpPr>
        <xdr:cNvPr id="62" name="TextBox 1">
          <a:extLst>
            <a:ext uri="{FF2B5EF4-FFF2-40B4-BE49-F238E27FC236}">
              <a16:creationId xmlns:a16="http://schemas.microsoft.com/office/drawing/2014/main" id="{C343884D-4509-45E3-9AE5-9A314A7D943D}"/>
            </a:ext>
          </a:extLst>
        </xdr:cNvPr>
        <xdr:cNvSpPr txBox="1"/>
      </xdr:nvSpPr>
      <xdr:spPr bwMode="auto">
        <a:xfrm>
          <a:off x="5608709" y="33120853"/>
          <a:ext cx="5939908" cy="40170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197</xdr:row>
      <xdr:rowOff>112058</xdr:rowOff>
    </xdr:from>
    <xdr:to>
      <xdr:col>1</xdr:col>
      <xdr:colOff>441362</xdr:colOff>
      <xdr:row>199</xdr:row>
      <xdr:rowOff>34687</xdr:rowOff>
    </xdr:to>
    <xdr:pic>
      <xdr:nvPicPr>
        <xdr:cNvPr id="63" name="Picture 62">
          <a:extLst>
            <a:ext uri="{FF2B5EF4-FFF2-40B4-BE49-F238E27FC236}">
              <a16:creationId xmlns:a16="http://schemas.microsoft.com/office/drawing/2014/main" id="{EB383219-4856-46BF-8AE5-9E9AAC0A940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92432" y="33068558"/>
          <a:ext cx="411480" cy="278229"/>
        </a:xfrm>
        <a:prstGeom prst="rect">
          <a:avLst/>
        </a:prstGeom>
      </xdr:spPr>
    </xdr:pic>
    <xdr:clientData/>
  </xdr:twoCellAnchor>
  <xdr:oneCellAnchor>
    <xdr:from>
      <xdr:col>9</xdr:col>
      <xdr:colOff>480637</xdr:colOff>
      <xdr:row>217</xdr:row>
      <xdr:rowOff>23691</xdr:rowOff>
    </xdr:from>
    <xdr:ext cx="1010706" cy="2284079"/>
    <xdr:sp macro="" textlink="">
      <xdr:nvSpPr>
        <xdr:cNvPr id="64" name="TextBox 63">
          <a:extLst>
            <a:ext uri="{FF2B5EF4-FFF2-40B4-BE49-F238E27FC236}">
              <a16:creationId xmlns:a16="http://schemas.microsoft.com/office/drawing/2014/main" id="{D72A9E59-A7EC-488A-B9CC-F1F548BB4CDA}"/>
            </a:ext>
          </a:extLst>
        </xdr:cNvPr>
        <xdr:cNvSpPr txBox="1"/>
      </xdr:nvSpPr>
      <xdr:spPr bwMode="auto">
        <a:xfrm>
          <a:off x="12182780" y="37982177"/>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oneCellAnchor>
    <xdr:from>
      <xdr:col>1</xdr:col>
      <xdr:colOff>523501</xdr:colOff>
      <xdr:row>179</xdr:row>
      <xdr:rowOff>145676</xdr:rowOff>
    </xdr:from>
    <xdr:ext cx="3756413" cy="444161"/>
    <xdr:sp macro="" textlink="">
      <xdr:nvSpPr>
        <xdr:cNvPr id="65" name="TextBox 64">
          <a:extLst>
            <a:ext uri="{FF2B5EF4-FFF2-40B4-BE49-F238E27FC236}">
              <a16:creationId xmlns:a16="http://schemas.microsoft.com/office/drawing/2014/main" id="{9EAD3AF8-73B1-4C78-9808-D47B08624E24}"/>
            </a:ext>
          </a:extLst>
        </xdr:cNvPr>
        <xdr:cNvSpPr txBox="1"/>
      </xdr:nvSpPr>
      <xdr:spPr bwMode="auto">
        <a:xfrm>
          <a:off x="5686051" y="29901776"/>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277</xdr:row>
      <xdr:rowOff>118782</xdr:rowOff>
    </xdr:from>
    <xdr:to>
      <xdr:col>11</xdr:col>
      <xdr:colOff>416950</xdr:colOff>
      <xdr:row>299</xdr:row>
      <xdr:rowOff>124519</xdr:rowOff>
    </xdr:to>
    <xdr:graphicFrame macro="">
      <xdr:nvGraphicFramePr>
        <xdr:cNvPr id="66" name="Chart 65">
          <a:extLst>
            <a:ext uri="{FF2B5EF4-FFF2-40B4-BE49-F238E27FC236}">
              <a16:creationId xmlns:a16="http://schemas.microsoft.com/office/drawing/2014/main" id="{6A2D1DE8-9171-4CB6-989B-FE06BFF2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1308100</xdr:colOff>
      <xdr:row>315</xdr:row>
      <xdr:rowOff>67983</xdr:rowOff>
    </xdr:from>
    <xdr:to>
      <xdr:col>11</xdr:col>
      <xdr:colOff>346725</xdr:colOff>
      <xdr:row>337</xdr:row>
      <xdr:rowOff>73720</xdr:rowOff>
    </xdr:to>
    <xdr:graphicFrame macro="">
      <xdr:nvGraphicFramePr>
        <xdr:cNvPr id="67" name="Chart 66">
          <a:extLst>
            <a:ext uri="{FF2B5EF4-FFF2-40B4-BE49-F238E27FC236}">
              <a16:creationId xmlns:a16="http://schemas.microsoft.com/office/drawing/2014/main" id="{343A3A71-9E77-4799-92CF-65FEB3846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500467</xdr:colOff>
      <xdr:row>298</xdr:row>
      <xdr:rowOff>74706</xdr:rowOff>
    </xdr:from>
    <xdr:to>
      <xdr:col>11</xdr:col>
      <xdr:colOff>142295</xdr:colOff>
      <xdr:row>299</xdr:row>
      <xdr:rowOff>162981</xdr:rowOff>
    </xdr:to>
    <xdr:sp macro="" textlink="">
      <xdr:nvSpPr>
        <xdr:cNvPr id="68" name="TextBox 1">
          <a:extLst>
            <a:ext uri="{FF2B5EF4-FFF2-40B4-BE49-F238E27FC236}">
              <a16:creationId xmlns:a16="http://schemas.microsoft.com/office/drawing/2014/main" id="{84ED4219-EF82-4E90-9593-ED2E401CEA31}"/>
            </a:ext>
          </a:extLst>
        </xdr:cNvPr>
        <xdr:cNvSpPr txBox="1"/>
      </xdr:nvSpPr>
      <xdr:spPr bwMode="auto">
        <a:xfrm>
          <a:off x="7034617" y="51020756"/>
          <a:ext cx="5934678" cy="26607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298</xdr:row>
      <xdr:rowOff>29018</xdr:rowOff>
    </xdr:from>
    <xdr:to>
      <xdr:col>2</xdr:col>
      <xdr:colOff>474421</xdr:colOff>
      <xdr:row>299</xdr:row>
      <xdr:rowOff>124860</xdr:rowOff>
    </xdr:to>
    <xdr:pic>
      <xdr:nvPicPr>
        <xdr:cNvPr id="69" name="Picture 68">
          <a:extLst>
            <a:ext uri="{FF2B5EF4-FFF2-40B4-BE49-F238E27FC236}">
              <a16:creationId xmlns:a16="http://schemas.microsoft.com/office/drawing/2014/main" id="{64EE0F97-EAD1-4139-958F-E22B00BE5E68}"/>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93916" y="50975068"/>
          <a:ext cx="414655" cy="273642"/>
        </a:xfrm>
        <a:prstGeom prst="rect">
          <a:avLst/>
        </a:prstGeom>
      </xdr:spPr>
    </xdr:pic>
    <xdr:clientData/>
  </xdr:twoCellAnchor>
  <xdr:twoCellAnchor>
    <xdr:from>
      <xdr:col>2</xdr:col>
      <xdr:colOff>95395</xdr:colOff>
      <xdr:row>278</xdr:row>
      <xdr:rowOff>29882</xdr:rowOff>
    </xdr:from>
    <xdr:to>
      <xdr:col>6</xdr:col>
      <xdr:colOff>685571</xdr:colOff>
      <xdr:row>279</xdr:row>
      <xdr:rowOff>89647</xdr:rowOff>
    </xdr:to>
    <xdr:sp macro="" textlink="">
      <xdr:nvSpPr>
        <xdr:cNvPr id="70" name="TextBox 69">
          <a:extLst>
            <a:ext uri="{FF2B5EF4-FFF2-40B4-BE49-F238E27FC236}">
              <a16:creationId xmlns:a16="http://schemas.microsoft.com/office/drawing/2014/main" id="{F2967898-EEAD-499B-8CEC-5B9D2AE472CB}"/>
            </a:ext>
          </a:extLst>
        </xdr:cNvPr>
        <xdr:cNvSpPr txBox="1"/>
      </xdr:nvSpPr>
      <xdr:spPr bwMode="auto">
        <a:xfrm>
          <a:off x="6629545" y="47419932"/>
          <a:ext cx="3409576"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278</xdr:row>
      <xdr:rowOff>29883</xdr:rowOff>
    </xdr:from>
    <xdr:to>
      <xdr:col>11</xdr:col>
      <xdr:colOff>395942</xdr:colOff>
      <xdr:row>279</xdr:row>
      <xdr:rowOff>89648</xdr:rowOff>
    </xdr:to>
    <xdr:sp macro="" textlink="">
      <xdr:nvSpPr>
        <xdr:cNvPr id="71" name="TextBox 70">
          <a:extLst>
            <a:ext uri="{FF2B5EF4-FFF2-40B4-BE49-F238E27FC236}">
              <a16:creationId xmlns:a16="http://schemas.microsoft.com/office/drawing/2014/main" id="{486BBA2F-46E1-433F-9828-0525C0D07904}"/>
            </a:ext>
          </a:extLst>
        </xdr:cNvPr>
        <xdr:cNvSpPr txBox="1"/>
      </xdr:nvSpPr>
      <xdr:spPr bwMode="auto">
        <a:xfrm>
          <a:off x="9816727" y="47419933"/>
          <a:ext cx="3406215" cy="23756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335</xdr:row>
      <xdr:rowOff>73290</xdr:rowOff>
    </xdr:from>
    <xdr:to>
      <xdr:col>11</xdr:col>
      <xdr:colOff>49659</xdr:colOff>
      <xdr:row>337</xdr:row>
      <xdr:rowOff>89770</xdr:rowOff>
    </xdr:to>
    <xdr:sp macro="" textlink="">
      <xdr:nvSpPr>
        <xdr:cNvPr id="72" name="TextBox 1">
          <a:extLst>
            <a:ext uri="{FF2B5EF4-FFF2-40B4-BE49-F238E27FC236}">
              <a16:creationId xmlns:a16="http://schemas.microsoft.com/office/drawing/2014/main" id="{AC795732-3A6A-4387-8E71-AF46A62CB72C}"/>
            </a:ext>
          </a:extLst>
        </xdr:cNvPr>
        <xdr:cNvSpPr txBox="1"/>
      </xdr:nvSpPr>
      <xdr:spPr bwMode="auto">
        <a:xfrm>
          <a:off x="6941981" y="57604290"/>
          <a:ext cx="5934678" cy="37208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335</xdr:row>
      <xdr:rowOff>67867</xdr:rowOff>
    </xdr:from>
    <xdr:to>
      <xdr:col>2</xdr:col>
      <xdr:colOff>88098</xdr:colOff>
      <xdr:row>336</xdr:row>
      <xdr:rowOff>163709</xdr:rowOff>
    </xdr:to>
    <xdr:pic>
      <xdr:nvPicPr>
        <xdr:cNvPr id="73" name="Picture 72">
          <a:extLst>
            <a:ext uri="{FF2B5EF4-FFF2-40B4-BE49-F238E27FC236}">
              <a16:creationId xmlns:a16="http://schemas.microsoft.com/office/drawing/2014/main" id="{EBB0CEC8-34BB-43B9-A33C-5E41BAD725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01280" y="57598867"/>
          <a:ext cx="414655" cy="273642"/>
        </a:xfrm>
        <a:prstGeom prst="rect">
          <a:avLst/>
        </a:prstGeom>
      </xdr:spPr>
    </xdr:pic>
    <xdr:clientData/>
  </xdr:twoCellAnchor>
  <xdr:twoCellAnchor>
    <xdr:from>
      <xdr:col>2</xdr:col>
      <xdr:colOff>2759</xdr:colOff>
      <xdr:row>315</xdr:row>
      <xdr:rowOff>135965</xdr:rowOff>
    </xdr:from>
    <xdr:to>
      <xdr:col>6</xdr:col>
      <xdr:colOff>592935</xdr:colOff>
      <xdr:row>317</xdr:row>
      <xdr:rowOff>16436</xdr:rowOff>
    </xdr:to>
    <xdr:sp macro="" textlink="">
      <xdr:nvSpPr>
        <xdr:cNvPr id="74" name="TextBox 73">
          <a:extLst>
            <a:ext uri="{FF2B5EF4-FFF2-40B4-BE49-F238E27FC236}">
              <a16:creationId xmlns:a16="http://schemas.microsoft.com/office/drawing/2014/main" id="{24A474A1-1C7B-4041-805D-816799ADEAD2}"/>
            </a:ext>
          </a:extLst>
        </xdr:cNvPr>
        <xdr:cNvSpPr txBox="1"/>
      </xdr:nvSpPr>
      <xdr:spPr bwMode="auto">
        <a:xfrm>
          <a:off x="6536909" y="54110965"/>
          <a:ext cx="3409576"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315</xdr:row>
      <xdr:rowOff>135966</xdr:rowOff>
    </xdr:from>
    <xdr:to>
      <xdr:col>11</xdr:col>
      <xdr:colOff>303306</xdr:colOff>
      <xdr:row>317</xdr:row>
      <xdr:rowOff>16437</xdr:rowOff>
    </xdr:to>
    <xdr:sp macro="" textlink="">
      <xdr:nvSpPr>
        <xdr:cNvPr id="75" name="TextBox 74">
          <a:extLst>
            <a:ext uri="{FF2B5EF4-FFF2-40B4-BE49-F238E27FC236}">
              <a16:creationId xmlns:a16="http://schemas.microsoft.com/office/drawing/2014/main" id="{2BE1824A-3EAA-487E-B3B8-7900D5CDFBB5}"/>
            </a:ext>
          </a:extLst>
        </xdr:cNvPr>
        <xdr:cNvSpPr txBox="1"/>
      </xdr:nvSpPr>
      <xdr:spPr bwMode="auto">
        <a:xfrm>
          <a:off x="9724091" y="54110966"/>
          <a:ext cx="3406215" cy="236071"/>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286</xdr:row>
      <xdr:rowOff>91451</xdr:rowOff>
    </xdr:from>
    <xdr:ext cx="1202081" cy="140137"/>
    <xdr:sp macro="" textlink="">
      <xdr:nvSpPr>
        <xdr:cNvPr id="76" name="TextBox 75">
          <a:extLst>
            <a:ext uri="{FF2B5EF4-FFF2-40B4-BE49-F238E27FC236}">
              <a16:creationId xmlns:a16="http://schemas.microsoft.com/office/drawing/2014/main" id="{D73FAA3A-4117-4D6E-B6B4-86AA7F630CE5}"/>
            </a:ext>
          </a:extLst>
        </xdr:cNvPr>
        <xdr:cNvSpPr txBox="1"/>
      </xdr:nvSpPr>
      <xdr:spPr bwMode="auto">
        <a:xfrm>
          <a:off x="9120030" y="4890390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280</xdr:row>
      <xdr:rowOff>44824</xdr:rowOff>
    </xdr:from>
    <xdr:ext cx="1193212" cy="178832"/>
    <xdr:sp macro="" textlink="">
      <xdr:nvSpPr>
        <xdr:cNvPr id="77" name="TextBox 76">
          <a:extLst>
            <a:ext uri="{FF2B5EF4-FFF2-40B4-BE49-F238E27FC236}">
              <a16:creationId xmlns:a16="http://schemas.microsoft.com/office/drawing/2014/main" id="{BB0C0C29-BF49-444C-9096-054F3D1D6D56}"/>
            </a:ext>
          </a:extLst>
        </xdr:cNvPr>
        <xdr:cNvSpPr txBox="1"/>
      </xdr:nvSpPr>
      <xdr:spPr bwMode="auto">
        <a:xfrm>
          <a:off x="9037171" y="47790474"/>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321</xdr:row>
      <xdr:rowOff>98612</xdr:rowOff>
    </xdr:from>
    <xdr:ext cx="1211998" cy="311496"/>
    <xdr:sp macro="" textlink="">
      <xdr:nvSpPr>
        <xdr:cNvPr id="78" name="TextBox 77">
          <a:extLst>
            <a:ext uri="{FF2B5EF4-FFF2-40B4-BE49-F238E27FC236}">
              <a16:creationId xmlns:a16="http://schemas.microsoft.com/office/drawing/2014/main" id="{ECFCD5F0-BC7A-47D2-8336-1F2A0A700D80}"/>
            </a:ext>
          </a:extLst>
        </xdr:cNvPr>
        <xdr:cNvSpPr txBox="1"/>
      </xdr:nvSpPr>
      <xdr:spPr bwMode="auto">
        <a:xfrm>
          <a:off x="9071536" y="55140412"/>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90</xdr:row>
      <xdr:rowOff>33337</xdr:rowOff>
    </xdr:from>
    <xdr:to>
      <xdr:col>22</xdr:col>
      <xdr:colOff>396875</xdr:colOff>
      <xdr:row>110</xdr:row>
      <xdr:rowOff>70421</xdr:rowOff>
    </xdr:to>
    <xdr:graphicFrame macro="">
      <xdr:nvGraphicFramePr>
        <xdr:cNvPr id="79" name="Chart 78">
          <a:extLst>
            <a:ext uri="{FF2B5EF4-FFF2-40B4-BE49-F238E27FC236}">
              <a16:creationId xmlns:a16="http://schemas.microsoft.com/office/drawing/2014/main" id="{54397D68-1A7E-4D38-9CBA-2A1CDC0E8A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12</xdr:col>
      <xdr:colOff>47625</xdr:colOff>
      <xdr:row>90</xdr:row>
      <xdr:rowOff>63500</xdr:rowOff>
    </xdr:from>
    <xdr:to>
      <xdr:col>17</xdr:col>
      <xdr:colOff>168372</xdr:colOff>
      <xdr:row>91</xdr:row>
      <xdr:rowOff>150812</xdr:rowOff>
    </xdr:to>
    <xdr:sp macro="" textlink="">
      <xdr:nvSpPr>
        <xdr:cNvPr id="80" name="TextBox 1">
          <a:extLst>
            <a:ext uri="{FF2B5EF4-FFF2-40B4-BE49-F238E27FC236}">
              <a16:creationId xmlns:a16="http://schemas.microsoft.com/office/drawing/2014/main" id="{B27B5A0B-E7C1-4A0C-A65B-2C8678D8FA8C}"/>
            </a:ext>
          </a:extLst>
        </xdr:cNvPr>
        <xdr:cNvSpPr txBox="1"/>
      </xdr:nvSpPr>
      <xdr:spPr bwMode="auto">
        <a:xfrm>
          <a:off x="13579475" y="13963650"/>
          <a:ext cx="4045047" cy="26511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107</xdr:row>
      <xdr:rowOff>142876</xdr:rowOff>
    </xdr:from>
    <xdr:to>
      <xdr:col>20</xdr:col>
      <xdr:colOff>307426</xdr:colOff>
      <xdr:row>110</xdr:row>
      <xdr:rowOff>76200</xdr:rowOff>
    </xdr:to>
    <xdr:sp macro="" textlink="">
      <xdr:nvSpPr>
        <xdr:cNvPr id="81" name="TextBox 1">
          <a:extLst>
            <a:ext uri="{FF2B5EF4-FFF2-40B4-BE49-F238E27FC236}">
              <a16:creationId xmlns:a16="http://schemas.microsoft.com/office/drawing/2014/main" id="{90A34629-49A8-4C2C-B6EA-5E6D9183AF91}"/>
            </a:ext>
          </a:extLst>
        </xdr:cNvPr>
        <xdr:cNvSpPr txBox="1"/>
      </xdr:nvSpPr>
      <xdr:spPr bwMode="auto">
        <a:xfrm>
          <a:off x="14204611" y="18844533"/>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107</xdr:row>
      <xdr:rowOff>152651</xdr:rowOff>
    </xdr:from>
    <xdr:to>
      <xdr:col>12</xdr:col>
      <xdr:colOff>453208</xdr:colOff>
      <xdr:row>109</xdr:row>
      <xdr:rowOff>79406</xdr:rowOff>
    </xdr:to>
    <xdr:pic>
      <xdr:nvPicPr>
        <xdr:cNvPr id="82" name="Picture 81">
          <a:extLst>
            <a:ext uri="{FF2B5EF4-FFF2-40B4-BE49-F238E27FC236}">
              <a16:creationId xmlns:a16="http://schemas.microsoft.com/office/drawing/2014/main" id="{B9DEF07A-15EE-4448-B0EF-BF0409C3C8A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571538" y="17075401"/>
          <a:ext cx="413520" cy="282355"/>
        </a:xfrm>
        <a:prstGeom prst="rect">
          <a:avLst/>
        </a:prstGeom>
      </xdr:spPr>
    </xdr:pic>
    <xdr:clientData/>
  </xdr:twoCellAnchor>
  <xdr:oneCellAnchor>
    <xdr:from>
      <xdr:col>20</xdr:col>
      <xdr:colOff>468313</xdr:colOff>
      <xdr:row>97</xdr:row>
      <xdr:rowOff>7937</xdr:rowOff>
    </xdr:from>
    <xdr:ext cx="949299" cy="1770806"/>
    <xdr:sp macro="" textlink="">
      <xdr:nvSpPr>
        <xdr:cNvPr id="83" name="TextBox 82">
          <a:extLst>
            <a:ext uri="{FF2B5EF4-FFF2-40B4-BE49-F238E27FC236}">
              <a16:creationId xmlns:a16="http://schemas.microsoft.com/office/drawing/2014/main" id="{F7D112B5-07C0-4D65-93D6-72D2423403CB}"/>
            </a:ext>
          </a:extLst>
        </xdr:cNvPr>
        <xdr:cNvSpPr txBox="1"/>
      </xdr:nvSpPr>
      <xdr:spPr bwMode="auto">
        <a:xfrm>
          <a:off x="20269427" y="16967880"/>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248</xdr:row>
      <xdr:rowOff>74706</xdr:rowOff>
    </xdr:from>
    <xdr:to>
      <xdr:col>10</xdr:col>
      <xdr:colOff>685800</xdr:colOff>
      <xdr:row>270</xdr:row>
      <xdr:rowOff>43050</xdr:rowOff>
    </xdr:to>
    <xdr:graphicFrame macro="">
      <xdr:nvGraphicFramePr>
        <xdr:cNvPr id="91" name="Chart 90">
          <a:extLst>
            <a:ext uri="{FF2B5EF4-FFF2-40B4-BE49-F238E27FC236}">
              <a16:creationId xmlns:a16="http://schemas.microsoft.com/office/drawing/2014/main" id="{4C6442A7-FC9F-4A0F-9FC4-18E735184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394084</xdr:colOff>
      <xdr:row>267</xdr:row>
      <xdr:rowOff>127209</xdr:rowOff>
    </xdr:from>
    <xdr:to>
      <xdr:col>9</xdr:col>
      <xdr:colOff>28442</xdr:colOff>
      <xdr:row>270</xdr:row>
      <xdr:rowOff>130628</xdr:rowOff>
    </xdr:to>
    <xdr:sp macro="" textlink="">
      <xdr:nvSpPr>
        <xdr:cNvPr id="92" name="TextBox 1">
          <a:extLst>
            <a:ext uri="{FF2B5EF4-FFF2-40B4-BE49-F238E27FC236}">
              <a16:creationId xmlns:a16="http://schemas.microsoft.com/office/drawing/2014/main" id="{4E0D5AA5-F6C4-4454-B7D9-FA633757C01E}"/>
            </a:ext>
          </a:extLst>
        </xdr:cNvPr>
        <xdr:cNvSpPr txBox="1"/>
      </xdr:nvSpPr>
      <xdr:spPr bwMode="auto">
        <a:xfrm>
          <a:off x="5553913" y="46293523"/>
          <a:ext cx="6176672" cy="525934"/>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267</xdr:row>
      <xdr:rowOff>143665</xdr:rowOff>
    </xdr:from>
    <xdr:ext cx="398033" cy="271604"/>
    <xdr:pic>
      <xdr:nvPicPr>
        <xdr:cNvPr id="97" name="Picture 96">
          <a:extLst>
            <a:ext uri="{FF2B5EF4-FFF2-40B4-BE49-F238E27FC236}">
              <a16:creationId xmlns:a16="http://schemas.microsoft.com/office/drawing/2014/main" id="{61DF4997-A031-4627-B05D-964D147C09E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129421" y="40061353"/>
          <a:ext cx="398033" cy="271604"/>
        </a:xfrm>
        <a:prstGeom prst="rect">
          <a:avLst/>
        </a:prstGeom>
      </xdr:spPr>
    </xdr:pic>
    <xdr:clientData/>
  </xdr:oneCellAnchor>
  <xdr:oneCellAnchor>
    <xdr:from>
      <xdr:col>9</xdr:col>
      <xdr:colOff>371780</xdr:colOff>
      <xdr:row>253</xdr:row>
      <xdr:rowOff>99892</xdr:rowOff>
    </xdr:from>
    <xdr:ext cx="869191" cy="2120794"/>
    <xdr:sp macro="" textlink="">
      <xdr:nvSpPr>
        <xdr:cNvPr id="98" name="TextBox 97">
          <a:extLst>
            <a:ext uri="{FF2B5EF4-FFF2-40B4-BE49-F238E27FC236}">
              <a16:creationId xmlns:a16="http://schemas.microsoft.com/office/drawing/2014/main" id="{980FAACE-938C-434E-8AF7-7E9ADD54D2B3}"/>
            </a:ext>
          </a:extLst>
        </xdr:cNvPr>
        <xdr:cNvSpPr txBox="1"/>
      </xdr:nvSpPr>
      <xdr:spPr bwMode="auto">
        <a:xfrm>
          <a:off x="12073923" y="4437209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10</xdr:col>
      <xdr:colOff>581622</xdr:colOff>
      <xdr:row>72</xdr:row>
      <xdr:rowOff>14805</xdr:rowOff>
    </xdr:from>
    <xdr:to>
      <xdr:col>19</xdr:col>
      <xdr:colOff>150666</xdr:colOff>
      <xdr:row>73</xdr:row>
      <xdr:rowOff>30843</xdr:rowOff>
    </xdr:to>
    <xdr:sp macro="" textlink="">
      <xdr:nvSpPr>
        <xdr:cNvPr id="7" name="TextBox 1">
          <a:extLst>
            <a:ext uri="{FF2B5EF4-FFF2-40B4-BE49-F238E27FC236}">
              <a16:creationId xmlns:a16="http://schemas.microsoft.com/office/drawing/2014/main" id="{31C1DEBF-66CD-463D-A10E-4B64C9BABE43}"/>
            </a:ext>
          </a:extLst>
        </xdr:cNvPr>
        <xdr:cNvSpPr txBox="1"/>
      </xdr:nvSpPr>
      <xdr:spPr bwMode="auto">
        <a:xfrm>
          <a:off x="12936908" y="12609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10</xdr:col>
      <xdr:colOff>152400</xdr:colOff>
      <xdr:row>71</xdr:row>
      <xdr:rowOff>141514</xdr:rowOff>
    </xdr:from>
    <xdr:to>
      <xdr:col>10</xdr:col>
      <xdr:colOff>561682</xdr:colOff>
      <xdr:row>73</xdr:row>
      <xdr:rowOff>65819</xdr:rowOff>
    </xdr:to>
    <xdr:pic>
      <xdr:nvPicPr>
        <xdr:cNvPr id="33" name="Picture 32">
          <a:extLst>
            <a:ext uri="{FF2B5EF4-FFF2-40B4-BE49-F238E27FC236}">
              <a16:creationId xmlns:a16="http://schemas.microsoft.com/office/drawing/2014/main" id="{7EB7CB33-FE69-4460-BE12-093E4171FB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507686" y="12562114"/>
          <a:ext cx="409282" cy="272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8</xdr:col>
      <xdr:colOff>428625</xdr:colOff>
      <xdr:row>76</xdr:row>
      <xdr:rowOff>0</xdr:rowOff>
    </xdr:from>
    <xdr:ext cx="65" cy="223203"/>
    <xdr:sp macro="" textlink="">
      <xdr:nvSpPr>
        <xdr:cNvPr id="3" name="TextBox 2">
          <a:extLst>
            <a:ext uri="{FF2B5EF4-FFF2-40B4-BE49-F238E27FC236}">
              <a16:creationId xmlns:a16="http://schemas.microsoft.com/office/drawing/2014/main" id="{B9B307CC-0F8A-44CF-B85F-D59A329B77EA}"/>
            </a:ext>
          </a:extLst>
        </xdr:cNvPr>
        <xdr:cNvSpPr txBox="1"/>
      </xdr:nvSpPr>
      <xdr:spPr bwMode="auto">
        <a:xfrm>
          <a:off x="11454765" y="1986724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5116285</xdr:colOff>
      <xdr:row>83</xdr:row>
      <xdr:rowOff>24334</xdr:rowOff>
    </xdr:from>
    <xdr:to>
      <xdr:col>11</xdr:col>
      <xdr:colOff>685799</xdr:colOff>
      <xdr:row>105</xdr:row>
      <xdr:rowOff>31389</xdr:rowOff>
    </xdr:to>
    <xdr:graphicFrame macro="">
      <xdr:nvGraphicFramePr>
        <xdr:cNvPr id="14" name="Chart 13">
          <a:extLst>
            <a:ext uri="{FF2B5EF4-FFF2-40B4-BE49-F238E27FC236}">
              <a16:creationId xmlns:a16="http://schemas.microsoft.com/office/drawing/2014/main" id="{9330FD94-04FA-42CA-B5CC-9BADB02B41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426417</xdr:colOff>
      <xdr:row>103</xdr:row>
      <xdr:rowOff>88374</xdr:rowOff>
    </xdr:from>
    <xdr:to>
      <xdr:col>9</xdr:col>
      <xdr:colOff>60775</xdr:colOff>
      <xdr:row>104</xdr:row>
      <xdr:rowOff>107374</xdr:rowOff>
    </xdr:to>
    <xdr:sp macro="" textlink="">
      <xdr:nvSpPr>
        <xdr:cNvPr id="15" name="TextBox 1">
          <a:extLst>
            <a:ext uri="{FF2B5EF4-FFF2-40B4-BE49-F238E27FC236}">
              <a16:creationId xmlns:a16="http://schemas.microsoft.com/office/drawing/2014/main" id="{ED3613B4-2F72-41B8-BF5B-3B0DFB7E1CFD}"/>
            </a:ext>
          </a:extLst>
        </xdr:cNvPr>
        <xdr:cNvSpPr txBox="1"/>
      </xdr:nvSpPr>
      <xdr:spPr bwMode="auto">
        <a:xfrm>
          <a:off x="5585157" y="29783514"/>
          <a:ext cx="6202798" cy="19426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9</xdr:col>
      <xdr:colOff>257960</xdr:colOff>
      <xdr:row>90</xdr:row>
      <xdr:rowOff>79685</xdr:rowOff>
    </xdr:from>
    <xdr:ext cx="1864754" cy="1574943"/>
    <xdr:sp macro="" textlink="">
      <xdr:nvSpPr>
        <xdr:cNvPr id="16" name="TextBox 15">
          <a:extLst>
            <a:ext uri="{FF2B5EF4-FFF2-40B4-BE49-F238E27FC236}">
              <a16:creationId xmlns:a16="http://schemas.microsoft.com/office/drawing/2014/main" id="{B8D740D0-484C-4A07-AF08-EC87B1404A06}"/>
            </a:ext>
          </a:extLst>
        </xdr:cNvPr>
        <xdr:cNvSpPr txBox="1"/>
      </xdr:nvSpPr>
      <xdr:spPr bwMode="auto">
        <a:xfrm>
          <a:off x="11985140" y="27496445"/>
          <a:ext cx="1864754" cy="1574943"/>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residential purchased electricity</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675005"/>
              </a:solidFill>
              <a:effectLst/>
              <a:uLnTx/>
              <a:uFillTx/>
              <a:latin typeface="+mn-lt"/>
              <a:ea typeface="Times New Roman" charset="0"/>
              <a:cs typeface="Times New Roman" charset="0"/>
            </a:rPr>
            <a:t>commercial purchased electricity</a:t>
          </a: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residential direct use</a:t>
          </a:r>
        </a:p>
        <a:p>
          <a:pPr eaLnBrk="0" hangingPunct="0"/>
          <a:endParaRPr lang="en-US" sz="900" b="1" i="0" baseline="0" dirty="0">
            <a:solidFill>
              <a:schemeClr val="accent2"/>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A33340"/>
              </a:solidFill>
              <a:effectLst/>
              <a:uLnTx/>
              <a:uFillTx/>
              <a:latin typeface="+mn-lt"/>
              <a:ea typeface="Times New Roman" charset="0"/>
              <a:cs typeface="Times New Roman" charset="0"/>
            </a:rPr>
            <a:t>commercial direct use</a:t>
          </a:r>
        </a:p>
        <a:p>
          <a:pPr eaLnBrk="0" hangingPunct="0"/>
          <a:endParaRPr lang="en-US" sz="900" b="1" i="0" baseline="0" dirty="0">
            <a:solidFill>
              <a:schemeClr val="accent2"/>
            </a:solidFill>
            <a:latin typeface="+mn-lt"/>
            <a:ea typeface="Times New Roman" charset="0"/>
            <a:cs typeface="Times New Roman" charset="0"/>
          </a:endParaRPr>
        </a:p>
      </xdr:txBody>
    </xdr:sp>
    <xdr:clientData/>
  </xdr:oneCellAnchor>
  <xdr:twoCellAnchor>
    <xdr:from>
      <xdr:col>0</xdr:col>
      <xdr:colOff>5117353</xdr:colOff>
      <xdr:row>153</xdr:row>
      <xdr:rowOff>74706</xdr:rowOff>
    </xdr:from>
    <xdr:to>
      <xdr:col>11</xdr:col>
      <xdr:colOff>130629</xdr:colOff>
      <xdr:row>175</xdr:row>
      <xdr:rowOff>43050</xdr:rowOff>
    </xdr:to>
    <xdr:graphicFrame macro="">
      <xdr:nvGraphicFramePr>
        <xdr:cNvPr id="17" name="Chart 16">
          <a:extLst>
            <a:ext uri="{FF2B5EF4-FFF2-40B4-BE49-F238E27FC236}">
              <a16:creationId xmlns:a16="http://schemas.microsoft.com/office/drawing/2014/main" id="{D0725137-1367-4904-83F2-932E141504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394084</xdr:colOff>
      <xdr:row>172</xdr:row>
      <xdr:rowOff>127209</xdr:rowOff>
    </xdr:from>
    <xdr:to>
      <xdr:col>9</xdr:col>
      <xdr:colOff>28442</xdr:colOff>
      <xdr:row>176</xdr:row>
      <xdr:rowOff>0</xdr:rowOff>
    </xdr:to>
    <xdr:sp macro="" textlink="">
      <xdr:nvSpPr>
        <xdr:cNvPr id="18" name="TextBox 1">
          <a:extLst>
            <a:ext uri="{FF2B5EF4-FFF2-40B4-BE49-F238E27FC236}">
              <a16:creationId xmlns:a16="http://schemas.microsoft.com/office/drawing/2014/main" id="{2575F606-C556-4B4D-AC50-D0095BCACF0D}"/>
            </a:ext>
          </a:extLst>
        </xdr:cNvPr>
        <xdr:cNvSpPr txBox="1"/>
      </xdr:nvSpPr>
      <xdr:spPr bwMode="auto">
        <a:xfrm>
          <a:off x="5552824" y="40726569"/>
          <a:ext cx="6202798" cy="573831"/>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11.5, Carbon Dioxide Emissions from Energy Consumption: Transportation Sector</a:t>
          </a:r>
        </a:p>
        <a:p>
          <a:pPr eaLnBrk="0" hangingPunct="0"/>
          <a:r>
            <a:rPr lang="en-US" sz="900" i="0" baseline="0">
              <a:solidFill>
                <a:sysClr val="windowText" lastClr="000000"/>
              </a:solidFill>
              <a:latin typeface="+mn-lt"/>
              <a:ea typeface="Times New Roman" charset="0"/>
              <a:cs typeface="Times New Roman" charset="0"/>
            </a:rPr>
            <a:t>Note: </a:t>
          </a:r>
          <a:r>
            <a:rPr kumimoji="0" lang="en-US" sz="900" b="0" i="0" u="none" strike="noStrike" kern="0" cap="none" spc="0" normalizeH="0" baseline="0" noProof="0">
              <a:ln>
                <a:noFill/>
              </a:ln>
              <a:solidFill>
                <a:sysClr val="windowText" lastClr="000000"/>
              </a:solidFill>
              <a:effectLst/>
              <a:uLnTx/>
              <a:uFillTx/>
              <a:latin typeface="+mn-lt"/>
              <a:ea typeface="Times New Roman" charset="0"/>
              <a:cs typeface="Times New Roman" charset="0"/>
            </a:rPr>
            <a:t>Total represents only direct emissions from the transportation sector and does not include emissions associated with the use of electric power.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5129421</xdr:colOff>
      <xdr:row>172</xdr:row>
      <xdr:rowOff>143665</xdr:rowOff>
    </xdr:from>
    <xdr:to>
      <xdr:col>1</xdr:col>
      <xdr:colOff>368079</xdr:colOff>
      <xdr:row>174</xdr:row>
      <xdr:rowOff>66019</xdr:rowOff>
    </xdr:to>
    <xdr:pic>
      <xdr:nvPicPr>
        <xdr:cNvPr id="30" name="Picture 29">
          <a:extLst>
            <a:ext uri="{FF2B5EF4-FFF2-40B4-BE49-F238E27FC236}">
              <a16:creationId xmlns:a16="http://schemas.microsoft.com/office/drawing/2014/main" id="{8691BDB0-45AC-4236-85CD-FBAEC66B3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0743025"/>
          <a:ext cx="397398" cy="272874"/>
        </a:xfrm>
        <a:prstGeom prst="rect">
          <a:avLst/>
        </a:prstGeom>
      </xdr:spPr>
    </xdr:pic>
    <xdr:clientData/>
  </xdr:twoCellAnchor>
  <xdr:twoCellAnchor editAs="oneCell">
    <xdr:from>
      <xdr:col>1</xdr:col>
      <xdr:colOff>9073</xdr:colOff>
      <xdr:row>103</xdr:row>
      <xdr:rowOff>16001</xdr:rowOff>
    </xdr:from>
    <xdr:to>
      <xdr:col>1</xdr:col>
      <xdr:colOff>421620</xdr:colOff>
      <xdr:row>104</xdr:row>
      <xdr:rowOff>112801</xdr:rowOff>
    </xdr:to>
    <xdr:pic>
      <xdr:nvPicPr>
        <xdr:cNvPr id="31" name="Picture 30">
          <a:extLst>
            <a:ext uri="{FF2B5EF4-FFF2-40B4-BE49-F238E27FC236}">
              <a16:creationId xmlns:a16="http://schemas.microsoft.com/office/drawing/2014/main" id="{CAA015DC-02F7-43D8-A576-8FC00071E6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67813" y="29711141"/>
          <a:ext cx="412547" cy="272060"/>
        </a:xfrm>
        <a:prstGeom prst="rect">
          <a:avLst/>
        </a:prstGeom>
      </xdr:spPr>
    </xdr:pic>
    <xdr:clientData/>
  </xdr:twoCellAnchor>
  <xdr:twoCellAnchor>
    <xdr:from>
      <xdr:col>0</xdr:col>
      <xdr:colOff>5123862</xdr:colOff>
      <xdr:row>17</xdr:row>
      <xdr:rowOff>156455</xdr:rowOff>
    </xdr:from>
    <xdr:to>
      <xdr:col>10</xdr:col>
      <xdr:colOff>424541</xdr:colOff>
      <xdr:row>40</xdr:row>
      <xdr:rowOff>8038</xdr:rowOff>
    </xdr:to>
    <xdr:graphicFrame macro="">
      <xdr:nvGraphicFramePr>
        <xdr:cNvPr id="32" name="Chart 31">
          <a:extLst>
            <a:ext uri="{FF2B5EF4-FFF2-40B4-BE49-F238E27FC236}">
              <a16:creationId xmlns:a16="http://schemas.microsoft.com/office/drawing/2014/main" id="{3E341B48-64F2-4BEB-9D90-06A5F8B0B5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9</xdr:col>
      <xdr:colOff>354747</xdr:colOff>
      <xdr:row>25</xdr:row>
      <xdr:rowOff>43088</xdr:rowOff>
    </xdr:from>
    <xdr:ext cx="1109535" cy="178832"/>
    <xdr:sp macro="" textlink="">
      <xdr:nvSpPr>
        <xdr:cNvPr id="33" name="TextBox 32">
          <a:extLst>
            <a:ext uri="{FF2B5EF4-FFF2-40B4-BE49-F238E27FC236}">
              <a16:creationId xmlns:a16="http://schemas.microsoft.com/office/drawing/2014/main" id="{A5421E5D-FB9A-45F3-B485-5AB6EA3A9D1D}"/>
            </a:ext>
          </a:extLst>
        </xdr:cNvPr>
        <xdr:cNvSpPr txBox="1"/>
      </xdr:nvSpPr>
      <xdr:spPr bwMode="auto">
        <a:xfrm>
          <a:off x="12056890" y="1002528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9</xdr:col>
      <xdr:colOff>374289</xdr:colOff>
      <xdr:row>31</xdr:row>
      <xdr:rowOff>30368</xdr:rowOff>
    </xdr:from>
    <xdr:ext cx="782265" cy="178832"/>
    <xdr:sp macro="" textlink="">
      <xdr:nvSpPr>
        <xdr:cNvPr id="34" name="TextBox 33">
          <a:extLst>
            <a:ext uri="{FF2B5EF4-FFF2-40B4-BE49-F238E27FC236}">
              <a16:creationId xmlns:a16="http://schemas.microsoft.com/office/drawing/2014/main" id="{3D44406A-B13B-42AB-A8CE-A84056E972DD}"/>
            </a:ext>
          </a:extLst>
        </xdr:cNvPr>
        <xdr:cNvSpPr txBox="1"/>
      </xdr:nvSpPr>
      <xdr:spPr bwMode="auto">
        <a:xfrm>
          <a:off x="12076432" y="11057597"/>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9</xdr:col>
      <xdr:colOff>394830</xdr:colOff>
      <xdr:row>33</xdr:row>
      <xdr:rowOff>56084</xdr:rowOff>
    </xdr:from>
    <xdr:ext cx="519438" cy="178832"/>
    <xdr:sp macro="" textlink="">
      <xdr:nvSpPr>
        <xdr:cNvPr id="35" name="TextBox 34">
          <a:extLst>
            <a:ext uri="{FF2B5EF4-FFF2-40B4-BE49-F238E27FC236}">
              <a16:creationId xmlns:a16="http://schemas.microsoft.com/office/drawing/2014/main" id="{F514E504-E02D-4BDF-A160-2B91A0659998}"/>
            </a:ext>
          </a:extLst>
        </xdr:cNvPr>
        <xdr:cNvSpPr txBox="1"/>
      </xdr:nvSpPr>
      <xdr:spPr bwMode="auto">
        <a:xfrm>
          <a:off x="12096973" y="11431655"/>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9</xdr:col>
      <xdr:colOff>374954</xdr:colOff>
      <xdr:row>34</xdr:row>
      <xdr:rowOff>74568</xdr:rowOff>
    </xdr:from>
    <xdr:ext cx="577274" cy="178832"/>
    <xdr:sp macro="" textlink="">
      <xdr:nvSpPr>
        <xdr:cNvPr id="36" name="TextBox 35">
          <a:extLst>
            <a:ext uri="{FF2B5EF4-FFF2-40B4-BE49-F238E27FC236}">
              <a16:creationId xmlns:a16="http://schemas.microsoft.com/office/drawing/2014/main" id="{23388DD0-C728-4B77-8A49-CD1886C02D94}"/>
            </a:ext>
          </a:extLst>
        </xdr:cNvPr>
        <xdr:cNvSpPr txBox="1"/>
      </xdr:nvSpPr>
      <xdr:spPr bwMode="auto">
        <a:xfrm>
          <a:off x="12077097" y="11624311"/>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9</xdr:col>
      <xdr:colOff>364799</xdr:colOff>
      <xdr:row>35</xdr:row>
      <xdr:rowOff>30628</xdr:rowOff>
    </xdr:from>
    <xdr:ext cx="641458" cy="178832"/>
    <xdr:sp macro="" textlink="">
      <xdr:nvSpPr>
        <xdr:cNvPr id="37" name="TextBox 36">
          <a:extLst>
            <a:ext uri="{FF2B5EF4-FFF2-40B4-BE49-F238E27FC236}">
              <a16:creationId xmlns:a16="http://schemas.microsoft.com/office/drawing/2014/main" id="{4697782D-992D-4F65-8E50-558E50D5BAEC}"/>
            </a:ext>
          </a:extLst>
        </xdr:cNvPr>
        <xdr:cNvSpPr txBox="1"/>
      </xdr:nvSpPr>
      <xdr:spPr bwMode="auto">
        <a:xfrm>
          <a:off x="12066942" y="11754542"/>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9</xdr:col>
      <xdr:colOff>376225</xdr:colOff>
      <xdr:row>32</xdr:row>
      <xdr:rowOff>27427</xdr:rowOff>
    </xdr:from>
    <xdr:ext cx="776110" cy="178832"/>
    <xdr:sp macro="" textlink="">
      <xdr:nvSpPr>
        <xdr:cNvPr id="38" name="TextBox 37">
          <a:extLst>
            <a:ext uri="{FF2B5EF4-FFF2-40B4-BE49-F238E27FC236}">
              <a16:creationId xmlns:a16="http://schemas.microsoft.com/office/drawing/2014/main" id="{A450BD64-0685-4601-B7FE-ECEA420B4A2A}"/>
            </a:ext>
          </a:extLst>
        </xdr:cNvPr>
        <xdr:cNvSpPr txBox="1"/>
      </xdr:nvSpPr>
      <xdr:spPr bwMode="auto">
        <a:xfrm>
          <a:off x="12078368" y="11228827"/>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9</xdr:col>
      <xdr:colOff>480637</xdr:colOff>
      <xdr:row>158</xdr:row>
      <xdr:rowOff>23691</xdr:rowOff>
    </xdr:from>
    <xdr:ext cx="1010706" cy="2284079"/>
    <xdr:sp macro="" textlink="">
      <xdr:nvSpPr>
        <xdr:cNvPr id="46" name="TextBox 45">
          <a:extLst>
            <a:ext uri="{FF2B5EF4-FFF2-40B4-BE49-F238E27FC236}">
              <a16:creationId xmlns:a16="http://schemas.microsoft.com/office/drawing/2014/main" id="{16838187-7E75-423F-88E7-0F171723D133}"/>
            </a:ext>
          </a:extLst>
        </xdr:cNvPr>
        <xdr:cNvSpPr txBox="1"/>
      </xdr:nvSpPr>
      <xdr:spPr bwMode="auto">
        <a:xfrm>
          <a:off x="12207817" y="38169411"/>
          <a:ext cx="1010706" cy="2284079"/>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motor gasoline</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diesel</a:t>
          </a: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5D9732"/>
              </a:solidFill>
              <a:effectLst/>
              <a:uLnTx/>
              <a:uFillTx/>
              <a:latin typeface="+mn-lt"/>
              <a:ea typeface="Times New Roman" charset="0"/>
              <a:cs typeface="Times New Roman" charset="0"/>
            </a:rPr>
            <a:t>jet fuel</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C702"/>
              </a:solidFill>
              <a:effectLst/>
              <a:uLnTx/>
              <a:uFillTx/>
              <a:latin typeface="+mn-lt"/>
              <a:ea typeface="Times New Roman" charset="0"/>
              <a:cs typeface="Times New Roman" charset="0"/>
            </a:rPr>
            <a:t>other fossil fuels</a:t>
          </a:r>
        </a:p>
        <a:p>
          <a:pPr eaLnBrk="0" hangingPunct="0"/>
          <a:r>
            <a:rPr lang="en-US" sz="900" b="1" i="0" baseline="0" dirty="0">
              <a:solidFill>
                <a:schemeClr val="accent5"/>
              </a:solidFill>
              <a:latin typeface="+mn-lt"/>
              <a:ea typeface="Times New Roman" charset="0"/>
              <a:cs typeface="Times New Roman" charset="0"/>
            </a:rPr>
            <a:t>residual fuel oil</a:t>
          </a:r>
        </a:p>
      </xdr:txBody>
    </xdr:sp>
    <xdr:clientData/>
  </xdr:oneCellAnchor>
  <xdr:twoCellAnchor>
    <xdr:from>
      <xdr:col>1</xdr:col>
      <xdr:colOff>45672</xdr:colOff>
      <xdr:row>53</xdr:row>
      <xdr:rowOff>87765</xdr:rowOff>
    </xdr:from>
    <xdr:to>
      <xdr:col>11</xdr:col>
      <xdr:colOff>277132</xdr:colOff>
      <xdr:row>73</xdr:row>
      <xdr:rowOff>124849</xdr:rowOff>
    </xdr:to>
    <xdr:graphicFrame macro="">
      <xdr:nvGraphicFramePr>
        <xdr:cNvPr id="61" name="Chart 60">
          <a:extLst>
            <a:ext uri="{FF2B5EF4-FFF2-40B4-BE49-F238E27FC236}">
              <a16:creationId xmlns:a16="http://schemas.microsoft.com/office/drawing/2014/main" id="{E5CA0027-07C2-498D-B301-6FB71DEBE7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91167</xdr:colOff>
      <xdr:row>53</xdr:row>
      <xdr:rowOff>117928</xdr:rowOff>
    </xdr:from>
    <xdr:to>
      <xdr:col>5</xdr:col>
      <xdr:colOff>364315</xdr:colOff>
      <xdr:row>55</xdr:row>
      <xdr:rowOff>31068</xdr:rowOff>
    </xdr:to>
    <xdr:sp macro="" textlink="">
      <xdr:nvSpPr>
        <xdr:cNvPr id="62" name="TextBox 1">
          <a:extLst>
            <a:ext uri="{FF2B5EF4-FFF2-40B4-BE49-F238E27FC236}">
              <a16:creationId xmlns:a16="http://schemas.microsoft.com/office/drawing/2014/main" id="{EFC9A400-EB6D-403D-9334-066555ED9E98}"/>
            </a:ext>
          </a:extLst>
        </xdr:cNvPr>
        <xdr:cNvSpPr txBox="1"/>
      </xdr:nvSpPr>
      <xdr:spPr bwMode="auto">
        <a:xfrm>
          <a:off x="5250996" y="15858671"/>
          <a:ext cx="4028719" cy="261483"/>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xdr:col>
      <xdr:colOff>499496</xdr:colOff>
      <xdr:row>71</xdr:row>
      <xdr:rowOff>23132</xdr:rowOff>
    </xdr:from>
    <xdr:to>
      <xdr:col>8</xdr:col>
      <xdr:colOff>557797</xdr:colOff>
      <xdr:row>73</xdr:row>
      <xdr:rowOff>130628</xdr:rowOff>
    </xdr:to>
    <xdr:sp macro="" textlink="">
      <xdr:nvSpPr>
        <xdr:cNvPr id="63" name="TextBox 1">
          <a:extLst>
            <a:ext uri="{FF2B5EF4-FFF2-40B4-BE49-F238E27FC236}">
              <a16:creationId xmlns:a16="http://schemas.microsoft.com/office/drawing/2014/main" id="{4A34C147-A3B1-4265-BCEB-B861363EB497}"/>
            </a:ext>
          </a:extLst>
        </xdr:cNvPr>
        <xdr:cNvSpPr txBox="1"/>
      </xdr:nvSpPr>
      <xdr:spPr bwMode="auto">
        <a:xfrm>
          <a:off x="5659325" y="18898961"/>
          <a:ext cx="5903929" cy="45583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 7.2a, Electricity Net Generation Total (All Sectors), and Table 10.6, Solar Electricity Net Generation </a:t>
          </a:r>
        </a:p>
        <a:p>
          <a:pPr eaLnBrk="0" hangingPunct="0"/>
          <a:r>
            <a:rPr lang="en-US" sz="900" i="0" baseline="0">
              <a:solidFill>
                <a:sysClr val="windowText" lastClr="000000"/>
              </a:solidFill>
              <a:latin typeface="+mn-lt"/>
              <a:ea typeface="Times New Roman" charset="0"/>
              <a:cs typeface="Times New Roman" charset="0"/>
            </a:rPr>
            <a:t>Note: Solar and wind represents only utility-scale generation.</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83230</xdr:colOff>
      <xdr:row>71</xdr:row>
      <xdr:rowOff>32907</xdr:rowOff>
    </xdr:from>
    <xdr:to>
      <xdr:col>1</xdr:col>
      <xdr:colOff>496750</xdr:colOff>
      <xdr:row>72</xdr:row>
      <xdr:rowOff>133834</xdr:rowOff>
    </xdr:to>
    <xdr:pic>
      <xdr:nvPicPr>
        <xdr:cNvPr id="64" name="Picture 63">
          <a:extLst>
            <a:ext uri="{FF2B5EF4-FFF2-40B4-BE49-F238E27FC236}">
              <a16:creationId xmlns:a16="http://schemas.microsoft.com/office/drawing/2014/main" id="{E13745F2-FDF9-4B36-A2FB-0B8E0A315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43059" y="18908736"/>
          <a:ext cx="413520" cy="275098"/>
        </a:xfrm>
        <a:prstGeom prst="rect">
          <a:avLst/>
        </a:prstGeom>
      </xdr:spPr>
    </xdr:pic>
    <xdr:clientData/>
  </xdr:twoCellAnchor>
  <xdr:oneCellAnchor>
    <xdr:from>
      <xdr:col>9</xdr:col>
      <xdr:colOff>21998</xdr:colOff>
      <xdr:row>60</xdr:row>
      <xdr:rowOff>62365</xdr:rowOff>
    </xdr:from>
    <xdr:ext cx="949299" cy="1770806"/>
    <xdr:sp macro="" textlink="">
      <xdr:nvSpPr>
        <xdr:cNvPr id="65" name="TextBox 64">
          <a:extLst>
            <a:ext uri="{FF2B5EF4-FFF2-40B4-BE49-F238E27FC236}">
              <a16:creationId xmlns:a16="http://schemas.microsoft.com/office/drawing/2014/main" id="{9FD0F4FD-D35D-4133-A898-1BD01FC3C100}"/>
            </a:ext>
          </a:extLst>
        </xdr:cNvPr>
        <xdr:cNvSpPr txBox="1"/>
      </xdr:nvSpPr>
      <xdr:spPr bwMode="auto">
        <a:xfrm>
          <a:off x="11724141" y="17022308"/>
          <a:ext cx="949299" cy="177080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7F7F7F"/>
              </a:solidFill>
              <a:effectLst/>
              <a:uLnTx/>
              <a:uFillTx/>
              <a:latin typeface="+mn-lt"/>
              <a:ea typeface="Times New Roman" charset="0"/>
              <a:cs typeface="Times New Roman" charset="0"/>
            </a:rPr>
            <a:t>coal</a:t>
          </a:r>
          <a:endParaRPr lang="en-US" sz="900" b="1" i="0" baseline="0" dirty="0">
            <a:solidFill>
              <a:schemeClr val="accent4"/>
            </a:solidFill>
            <a:latin typeface="+mn-lt"/>
            <a:ea typeface="Times New Roman" charset="0"/>
            <a:cs typeface="Times New Roman" charset="0"/>
          </a:endParaRP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twoCellAnchor>
    <xdr:from>
      <xdr:col>0</xdr:col>
      <xdr:colOff>5117353</xdr:colOff>
      <xdr:row>118</xdr:row>
      <xdr:rowOff>74706</xdr:rowOff>
    </xdr:from>
    <xdr:to>
      <xdr:col>10</xdr:col>
      <xdr:colOff>685800</xdr:colOff>
      <xdr:row>140</xdr:row>
      <xdr:rowOff>43050</xdr:rowOff>
    </xdr:to>
    <xdr:graphicFrame macro="">
      <xdr:nvGraphicFramePr>
        <xdr:cNvPr id="66" name="Chart 65">
          <a:extLst>
            <a:ext uri="{FF2B5EF4-FFF2-40B4-BE49-F238E27FC236}">
              <a16:creationId xmlns:a16="http://schemas.microsoft.com/office/drawing/2014/main" id="{82E0C1D9-4092-4259-8D49-E005291E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394084</xdr:colOff>
      <xdr:row>137</xdr:row>
      <xdr:rowOff>127209</xdr:rowOff>
    </xdr:from>
    <xdr:to>
      <xdr:col>9</xdr:col>
      <xdr:colOff>28442</xdr:colOff>
      <xdr:row>140</xdr:row>
      <xdr:rowOff>130628</xdr:rowOff>
    </xdr:to>
    <xdr:sp macro="" textlink="">
      <xdr:nvSpPr>
        <xdr:cNvPr id="67" name="TextBox 1">
          <a:extLst>
            <a:ext uri="{FF2B5EF4-FFF2-40B4-BE49-F238E27FC236}">
              <a16:creationId xmlns:a16="http://schemas.microsoft.com/office/drawing/2014/main" id="{F8E9FC01-6658-407E-879C-81BCCC92E690}"/>
            </a:ext>
          </a:extLst>
        </xdr:cNvPr>
        <xdr:cNvSpPr txBox="1"/>
      </xdr:nvSpPr>
      <xdr:spPr bwMode="auto">
        <a:xfrm>
          <a:off x="5552824" y="47066409"/>
          <a:ext cx="6202798" cy="52919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11.4, Carbon Dioxide Emissions from Energy Consumption: Industrial Sector</a:t>
          </a:r>
        </a:p>
        <a:p>
          <a:pPr eaLnBrk="0" hangingPunct="0"/>
          <a:r>
            <a:rPr lang="en-US" sz="900" i="0" baseline="0">
              <a:solidFill>
                <a:sysClr val="windowText" lastClr="000000"/>
              </a:solidFill>
              <a:latin typeface="+mn-lt"/>
              <a:ea typeface="Times New Roman" charset="0"/>
              <a:cs typeface="Times New Roman" charset="0"/>
            </a:rPr>
            <a:t>Note: Total represents only direct emissions from the industrial sector and does not include emissions associated with the use of utility-scale electric power.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0</xdr:col>
      <xdr:colOff>5129421</xdr:colOff>
      <xdr:row>137</xdr:row>
      <xdr:rowOff>143665</xdr:rowOff>
    </xdr:from>
    <xdr:ext cx="398033" cy="271604"/>
    <xdr:pic>
      <xdr:nvPicPr>
        <xdr:cNvPr id="68" name="Picture 67">
          <a:extLst>
            <a:ext uri="{FF2B5EF4-FFF2-40B4-BE49-F238E27FC236}">
              <a16:creationId xmlns:a16="http://schemas.microsoft.com/office/drawing/2014/main" id="{29BB99ED-A930-4622-A11B-A01E6D93579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29421" y="47082865"/>
          <a:ext cx="398033" cy="271604"/>
        </a:xfrm>
        <a:prstGeom prst="rect">
          <a:avLst/>
        </a:prstGeom>
      </xdr:spPr>
    </xdr:pic>
    <xdr:clientData/>
  </xdr:oneCellAnchor>
  <xdr:oneCellAnchor>
    <xdr:from>
      <xdr:col>9</xdr:col>
      <xdr:colOff>371780</xdr:colOff>
      <xdr:row>123</xdr:row>
      <xdr:rowOff>99892</xdr:rowOff>
    </xdr:from>
    <xdr:ext cx="869191" cy="2120794"/>
    <xdr:sp macro="" textlink="">
      <xdr:nvSpPr>
        <xdr:cNvPr id="69" name="TextBox 68">
          <a:extLst>
            <a:ext uri="{FF2B5EF4-FFF2-40B4-BE49-F238E27FC236}">
              <a16:creationId xmlns:a16="http://schemas.microsoft.com/office/drawing/2014/main" id="{5421F203-02B2-4D42-B6EB-1F9B189F29BE}"/>
            </a:ext>
          </a:extLst>
        </xdr:cNvPr>
        <xdr:cNvSpPr txBox="1"/>
      </xdr:nvSpPr>
      <xdr:spPr bwMode="auto">
        <a:xfrm>
          <a:off x="12098960" y="44585452"/>
          <a:ext cx="869191" cy="2120794"/>
        </a:xfrm>
        <a:prstGeom prst="rect">
          <a:avLst/>
        </a:prstGeom>
        <a:noFill/>
        <a:ln w="9525">
          <a:noFill/>
          <a:miter lim="800000"/>
          <a:headEnd/>
          <a:tailEnd/>
        </a:ln>
      </xdr:spPr>
      <xdr:txBody>
        <a:bodyPr vertOverflow="clip" horzOverflow="clip" wrap="square" lIns="0" tIns="0" rIns="0" rtlCol="0" anchor="t">
          <a:prstTxWarp prst="textNoShape">
            <a:avLst/>
          </a:prstTxWarp>
          <a:noAutofit/>
        </a:bodyPr>
        <a:lstStyle/>
        <a:p>
          <a:pPr eaLnBrk="0" hangingPunct="0"/>
          <a:r>
            <a:rPr lang="en-US" sz="900" b="1" i="0" dirty="0">
              <a:solidFill>
                <a:sysClr val="windowText" lastClr="000000"/>
              </a:solidFill>
              <a:latin typeface="+mn-lt"/>
              <a:ea typeface="Times New Roman" charset="0"/>
              <a:cs typeface="Times New Roman" charset="0"/>
            </a:rPr>
            <a:t>total</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petroleum</a:t>
          </a:r>
        </a:p>
        <a:p>
          <a:pPr eaLnBrk="0" hangingPunct="0"/>
          <a:endParaRPr lang="en-US" sz="900" b="1" i="0" baseline="0" dirty="0">
            <a:solidFill>
              <a:sysClr val="windowText" lastClr="000000"/>
            </a:solidFill>
            <a:latin typeface="+mn-lt"/>
            <a:ea typeface="Times New Roman" charset="0"/>
            <a:cs typeface="Times New Roman" charset="0"/>
          </a:endParaRPr>
        </a:p>
        <a:p>
          <a:pPr eaLnBrk="0" hangingPunct="0"/>
          <a:endParaRPr lang="en-US" sz="900" b="1" i="0" baseline="0" dirty="0">
            <a:solidFill>
              <a:sysClr val="windowText" lastClr="000000"/>
            </a:solidFill>
            <a:latin typeface="+mn-lt"/>
            <a:ea typeface="Times New Roman" charset="0"/>
            <a:cs typeface="Times New Roman" charset="0"/>
          </a:endParaRP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FFFFFF">
                  <a:lumMod val="65000"/>
                </a:srgbClr>
              </a:solidFill>
              <a:effectLst/>
              <a:uLnTx/>
              <a:uFillTx/>
              <a:latin typeface="+mn-lt"/>
              <a:ea typeface="Times New Roman" charset="0"/>
              <a:cs typeface="Times New Roman" charset="0"/>
            </a:rPr>
            <a:t>coal</a:t>
          </a:r>
        </a:p>
        <a:p>
          <a:pPr eaLnBrk="0" hangingPunct="0"/>
          <a:endParaRPr lang="en-US" sz="900" b="1" i="0" baseline="0" dirty="0">
            <a:solidFill>
              <a:sysClr val="windowText" lastClr="000000"/>
            </a:solidFill>
            <a:latin typeface="+mn-lt"/>
            <a:ea typeface="Times New Roman" charset="0"/>
            <a:cs typeface="Times New Roman" charset="0"/>
          </a:endParaRPr>
        </a:p>
      </xdr:txBody>
    </xdr:sp>
    <xdr:clientData/>
  </xdr:oneCellAnchor>
  <xdr:twoCellAnchor>
    <xdr:from>
      <xdr:col>1</xdr:col>
      <xdr:colOff>407450</xdr:colOff>
      <xdr:row>37</xdr:row>
      <xdr:rowOff>156319</xdr:rowOff>
    </xdr:from>
    <xdr:to>
      <xdr:col>9</xdr:col>
      <xdr:colOff>41808</xdr:colOff>
      <xdr:row>38</xdr:row>
      <xdr:rowOff>172357</xdr:rowOff>
    </xdr:to>
    <xdr:sp macro="" textlink="">
      <xdr:nvSpPr>
        <xdr:cNvPr id="70" name="TextBox 1">
          <a:extLst>
            <a:ext uri="{FF2B5EF4-FFF2-40B4-BE49-F238E27FC236}">
              <a16:creationId xmlns:a16="http://schemas.microsoft.com/office/drawing/2014/main" id="{AB3DB6AF-47E5-4624-AC6A-8497E5636A21}"/>
            </a:ext>
          </a:extLst>
        </xdr:cNvPr>
        <xdr:cNvSpPr txBox="1"/>
      </xdr:nvSpPr>
      <xdr:spPr bwMode="auto">
        <a:xfrm>
          <a:off x="5567279" y="12228576"/>
          <a:ext cx="6176672" cy="19021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January 2024,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0</xdr:col>
      <xdr:colOff>5138057</xdr:colOff>
      <xdr:row>37</xdr:row>
      <xdr:rowOff>108857</xdr:rowOff>
    </xdr:from>
    <xdr:to>
      <xdr:col>1</xdr:col>
      <xdr:colOff>387510</xdr:colOff>
      <xdr:row>39</xdr:row>
      <xdr:rowOff>33162</xdr:rowOff>
    </xdr:to>
    <xdr:pic>
      <xdr:nvPicPr>
        <xdr:cNvPr id="71" name="Picture 70">
          <a:extLst>
            <a:ext uri="{FF2B5EF4-FFF2-40B4-BE49-F238E27FC236}">
              <a16:creationId xmlns:a16="http://schemas.microsoft.com/office/drawing/2014/main" id="{40D84299-0289-48B0-B4C7-99687C205D4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38057" y="12181114"/>
          <a:ext cx="409282" cy="272648"/>
        </a:xfrm>
        <a:prstGeom prst="rect">
          <a:avLst/>
        </a:prstGeom>
      </xdr:spPr>
    </xdr:pic>
    <xdr:clientData/>
  </xdr:twoCellAnchor>
</xdr:wsDr>
</file>

<file path=xl/drawings/drawing11.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2.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3.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4.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5.xml><?xml version="1.0" encoding="utf-8"?>
<xdr:wsDr xmlns:xdr="http://schemas.openxmlformats.org/drawingml/2006/spreadsheetDrawing" xmlns:a="http://schemas.openxmlformats.org/drawingml/2006/main">
  <xdr:twoCellAnchor>
    <xdr:from>
      <xdr:col>2</xdr:col>
      <xdr:colOff>8965</xdr:colOff>
      <xdr:row>107</xdr:row>
      <xdr:rowOff>98612</xdr:rowOff>
    </xdr:from>
    <xdr:to>
      <xdr:col>11</xdr:col>
      <xdr:colOff>433958</xdr:colOff>
      <xdr:row>127</xdr:row>
      <xdr:rowOff>136712</xdr:rowOff>
    </xdr:to>
    <xdr:graphicFrame macro="">
      <xdr:nvGraphicFramePr>
        <xdr:cNvPr id="122" name="Chart 121">
          <a:extLst>
            <a:ext uri="{FF2B5EF4-FFF2-40B4-BE49-F238E27FC236}">
              <a16:creationId xmlns:a16="http://schemas.microsoft.com/office/drawing/2014/main" id="{B45251E6-24F2-4ED6-8FB1-374B0C48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428625</xdr:colOff>
      <xdr:row>101</xdr:row>
      <xdr:rowOff>9525</xdr:rowOff>
    </xdr:from>
    <xdr:ext cx="65" cy="223203"/>
    <xdr:sp macro="" textlink="">
      <xdr:nvSpPr>
        <xdr:cNvPr id="4" name="TextBox 3">
          <a:extLst>
            <a:ext uri="{FF2B5EF4-FFF2-40B4-BE49-F238E27FC236}">
              <a16:creationId xmlns:a16="http://schemas.microsoft.com/office/drawing/2014/main" id="{DF17D616-BDE1-462F-862C-09654A16F2FA}"/>
            </a:ext>
          </a:extLst>
        </xdr:cNvPr>
        <xdr:cNvSpPr txBox="1"/>
      </xdr:nvSpPr>
      <xdr:spPr bwMode="auto">
        <a:xfrm>
          <a:off x="11236325" y="14074775"/>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2</xdr:col>
      <xdr:colOff>321236</xdr:colOff>
      <xdr:row>9</xdr:row>
      <xdr:rowOff>0</xdr:rowOff>
    </xdr:from>
    <xdr:to>
      <xdr:col>11</xdr:col>
      <xdr:colOff>666149</xdr:colOff>
      <xdr:row>30</xdr:row>
      <xdr:rowOff>107950</xdr:rowOff>
    </xdr:to>
    <xdr:graphicFrame macro="">
      <xdr:nvGraphicFramePr>
        <xdr:cNvPr id="35" name="Chart 34">
          <a:extLst>
            <a:ext uri="{FF2B5EF4-FFF2-40B4-BE49-F238E27FC236}">
              <a16:creationId xmlns:a16="http://schemas.microsoft.com/office/drawing/2014/main" id="{2213F348-2F68-4692-83CC-8A4D3AB2CA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48975</xdr:colOff>
      <xdr:row>28</xdr:row>
      <xdr:rowOff>119945</xdr:rowOff>
    </xdr:from>
    <xdr:to>
      <xdr:col>11</xdr:col>
      <xdr:colOff>400509</xdr:colOff>
      <xdr:row>30</xdr:row>
      <xdr:rowOff>136425</xdr:rowOff>
    </xdr:to>
    <xdr:sp macro="" textlink="">
      <xdr:nvSpPr>
        <xdr:cNvPr id="36" name="TextBox 1">
          <a:extLst>
            <a:ext uri="{FF2B5EF4-FFF2-40B4-BE49-F238E27FC236}">
              <a16:creationId xmlns:a16="http://schemas.microsoft.com/office/drawing/2014/main" id="{8873BAA7-8F81-41C2-8B8A-81EFE87FCCAB}"/>
            </a:ext>
          </a:extLst>
        </xdr:cNvPr>
        <xdr:cNvSpPr txBox="1"/>
      </xdr:nvSpPr>
      <xdr:spPr bwMode="auto">
        <a:xfrm>
          <a:off x="7302916" y="5147651"/>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11.1 Carbon Dioxide Emissions from Energy Consumption by Source</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10</xdr:col>
      <xdr:colOff>519622</xdr:colOff>
      <xdr:row>14</xdr:row>
      <xdr:rowOff>118282</xdr:rowOff>
    </xdr:from>
    <xdr:ext cx="615746" cy="178832"/>
    <xdr:sp macro="" textlink="">
      <xdr:nvSpPr>
        <xdr:cNvPr id="39" name="TextBox 38">
          <a:extLst>
            <a:ext uri="{FF2B5EF4-FFF2-40B4-BE49-F238E27FC236}">
              <a16:creationId xmlns:a16="http://schemas.microsoft.com/office/drawing/2014/main" id="{A56FF52C-39DA-4AE0-B17F-CDDB8E2E15F3}"/>
            </a:ext>
          </a:extLst>
        </xdr:cNvPr>
        <xdr:cNvSpPr txBox="1"/>
      </xdr:nvSpPr>
      <xdr:spPr bwMode="auto">
        <a:xfrm>
          <a:off x="12689210" y="2635870"/>
          <a:ext cx="61574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 gas</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11</xdr:col>
      <xdr:colOff>146922</xdr:colOff>
      <xdr:row>18</xdr:row>
      <xdr:rowOff>129076</xdr:rowOff>
    </xdr:from>
    <xdr:ext cx="230961" cy="178832"/>
    <xdr:sp macro="" textlink="">
      <xdr:nvSpPr>
        <xdr:cNvPr id="40" name="TextBox 39">
          <a:extLst>
            <a:ext uri="{FF2B5EF4-FFF2-40B4-BE49-F238E27FC236}">
              <a16:creationId xmlns:a16="http://schemas.microsoft.com/office/drawing/2014/main" id="{4D49264B-B0B7-42B5-B601-06854260318B}"/>
            </a:ext>
          </a:extLst>
        </xdr:cNvPr>
        <xdr:cNvSpPr txBox="1"/>
      </xdr:nvSpPr>
      <xdr:spPr bwMode="auto">
        <a:xfrm>
          <a:off x="13026216" y="3363841"/>
          <a:ext cx="23096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a:t>
          </a:r>
          <a:endParaRPr lang="en-US" sz="900" b="1" i="0" baseline="0" dirty="0">
            <a:solidFill>
              <a:srgbClr val="7F7F7F"/>
            </a:solidFill>
            <a:latin typeface="+mn-lt"/>
            <a:ea typeface="Times New Roman" charset="0"/>
            <a:cs typeface="Times New Roman" charset="0"/>
          </a:endParaRPr>
        </a:p>
      </xdr:txBody>
    </xdr:sp>
    <xdr:clientData/>
  </xdr:oneCellAnchor>
  <xdr:twoCellAnchor>
    <xdr:from>
      <xdr:col>0</xdr:col>
      <xdr:colOff>5139764</xdr:colOff>
      <xdr:row>205</xdr:row>
      <xdr:rowOff>22412</xdr:rowOff>
    </xdr:from>
    <xdr:to>
      <xdr:col>9</xdr:col>
      <xdr:colOff>326257</xdr:colOff>
      <xdr:row>227</xdr:row>
      <xdr:rowOff>48166</xdr:rowOff>
    </xdr:to>
    <xdr:graphicFrame macro="">
      <xdr:nvGraphicFramePr>
        <xdr:cNvPr id="41" name="Chart 40">
          <a:extLst>
            <a:ext uri="{FF2B5EF4-FFF2-40B4-BE49-F238E27FC236}">
              <a16:creationId xmlns:a16="http://schemas.microsoft.com/office/drawing/2014/main" id="{DE5F783F-BA0B-474D-83E4-0C051675B1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430845</xdr:colOff>
      <xdr:row>225</xdr:row>
      <xdr:rowOff>104066</xdr:rowOff>
    </xdr:from>
    <xdr:to>
      <xdr:col>9</xdr:col>
      <xdr:colOff>65203</xdr:colOff>
      <xdr:row>226</xdr:row>
      <xdr:rowOff>120104</xdr:rowOff>
    </xdr:to>
    <xdr:sp macro="" textlink="">
      <xdr:nvSpPr>
        <xdr:cNvPr id="42" name="TextBox 1">
          <a:extLst>
            <a:ext uri="{FF2B5EF4-FFF2-40B4-BE49-F238E27FC236}">
              <a16:creationId xmlns:a16="http://schemas.microsoft.com/office/drawing/2014/main" id="{DCA6EFB0-A90D-4238-9045-24F1D31C4A97}"/>
            </a:ext>
          </a:extLst>
        </xdr:cNvPr>
        <xdr:cNvSpPr txBox="1"/>
      </xdr:nvSpPr>
      <xdr:spPr bwMode="auto">
        <a:xfrm>
          <a:off x="5600492" y="47519890"/>
          <a:ext cx="5976887" cy="19533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11.5</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7</xdr:col>
      <xdr:colOff>444076</xdr:colOff>
      <xdr:row>210</xdr:row>
      <xdr:rowOff>91723</xdr:rowOff>
    </xdr:from>
    <xdr:ext cx="1109535" cy="178832"/>
    <xdr:sp macro="" textlink="">
      <xdr:nvSpPr>
        <xdr:cNvPr id="43" name="TextBox 42">
          <a:extLst>
            <a:ext uri="{FF2B5EF4-FFF2-40B4-BE49-F238E27FC236}">
              <a16:creationId xmlns:a16="http://schemas.microsoft.com/office/drawing/2014/main" id="{AC8857AD-9BB3-42F1-9424-32193CC08A25}"/>
            </a:ext>
          </a:extLst>
        </xdr:cNvPr>
        <xdr:cNvSpPr txBox="1"/>
      </xdr:nvSpPr>
      <xdr:spPr bwMode="auto">
        <a:xfrm>
          <a:off x="10574194" y="44735958"/>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7</xdr:col>
      <xdr:colOff>454307</xdr:colOff>
      <xdr:row>217</xdr:row>
      <xdr:rowOff>127001</xdr:rowOff>
    </xdr:from>
    <xdr:ext cx="782265" cy="178832"/>
    <xdr:sp macro="" textlink="">
      <xdr:nvSpPr>
        <xdr:cNvPr id="44" name="TextBox 43">
          <a:extLst>
            <a:ext uri="{FF2B5EF4-FFF2-40B4-BE49-F238E27FC236}">
              <a16:creationId xmlns:a16="http://schemas.microsoft.com/office/drawing/2014/main" id="{1E96BF5A-DC7A-4BFC-8362-247BAF225B6E}"/>
            </a:ext>
          </a:extLst>
        </xdr:cNvPr>
        <xdr:cNvSpPr txBox="1"/>
      </xdr:nvSpPr>
      <xdr:spPr bwMode="auto">
        <a:xfrm>
          <a:off x="10584425" y="46026295"/>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7</xdr:col>
      <xdr:colOff>444085</xdr:colOff>
      <xdr:row>219</xdr:row>
      <xdr:rowOff>14112</xdr:rowOff>
    </xdr:from>
    <xdr:ext cx="519438" cy="178832"/>
    <xdr:sp macro="" textlink="">
      <xdr:nvSpPr>
        <xdr:cNvPr id="45" name="TextBox 44">
          <a:extLst>
            <a:ext uri="{FF2B5EF4-FFF2-40B4-BE49-F238E27FC236}">
              <a16:creationId xmlns:a16="http://schemas.microsoft.com/office/drawing/2014/main" id="{7458ED4B-3C92-407D-B91E-71B8BDA9ACB5}"/>
            </a:ext>
          </a:extLst>
        </xdr:cNvPr>
        <xdr:cNvSpPr txBox="1"/>
      </xdr:nvSpPr>
      <xdr:spPr bwMode="auto">
        <a:xfrm>
          <a:off x="10574203" y="46271994"/>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7</xdr:col>
      <xdr:colOff>458545</xdr:colOff>
      <xdr:row>220</xdr:row>
      <xdr:rowOff>7410</xdr:rowOff>
    </xdr:from>
    <xdr:ext cx="577274" cy="178832"/>
    <xdr:sp macro="" textlink="">
      <xdr:nvSpPr>
        <xdr:cNvPr id="46" name="TextBox 45">
          <a:extLst>
            <a:ext uri="{FF2B5EF4-FFF2-40B4-BE49-F238E27FC236}">
              <a16:creationId xmlns:a16="http://schemas.microsoft.com/office/drawing/2014/main" id="{C4A6E00B-69CB-4699-9FC4-EB353031F21F}"/>
            </a:ext>
          </a:extLst>
        </xdr:cNvPr>
        <xdr:cNvSpPr txBox="1"/>
      </xdr:nvSpPr>
      <xdr:spPr bwMode="auto">
        <a:xfrm>
          <a:off x="10588663" y="46444586"/>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7</xdr:col>
      <xdr:colOff>456423</xdr:colOff>
      <xdr:row>221</xdr:row>
      <xdr:rowOff>46925</xdr:rowOff>
    </xdr:from>
    <xdr:ext cx="641458" cy="178832"/>
    <xdr:sp macro="" textlink="">
      <xdr:nvSpPr>
        <xdr:cNvPr id="47" name="TextBox 46">
          <a:extLst>
            <a:ext uri="{FF2B5EF4-FFF2-40B4-BE49-F238E27FC236}">
              <a16:creationId xmlns:a16="http://schemas.microsoft.com/office/drawing/2014/main" id="{3D8D79CB-0078-4C02-88CC-4850DAE831E6}"/>
            </a:ext>
          </a:extLst>
        </xdr:cNvPr>
        <xdr:cNvSpPr txBox="1"/>
      </xdr:nvSpPr>
      <xdr:spPr bwMode="auto">
        <a:xfrm>
          <a:off x="10586541" y="46663396"/>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twoCellAnchor>
    <xdr:from>
      <xdr:col>0</xdr:col>
      <xdr:colOff>5116286</xdr:colOff>
      <xdr:row>137</xdr:row>
      <xdr:rowOff>24334</xdr:rowOff>
    </xdr:from>
    <xdr:to>
      <xdr:col>9</xdr:col>
      <xdr:colOff>350051</xdr:colOff>
      <xdr:row>159</xdr:row>
      <xdr:rowOff>31389</xdr:rowOff>
    </xdr:to>
    <xdr:graphicFrame macro="">
      <xdr:nvGraphicFramePr>
        <xdr:cNvPr id="48" name="Chart 47">
          <a:extLst>
            <a:ext uri="{FF2B5EF4-FFF2-40B4-BE49-F238E27FC236}">
              <a16:creationId xmlns:a16="http://schemas.microsoft.com/office/drawing/2014/main" id="{FD84DFA7-2AF4-4F22-A780-5E64D2001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426417</xdr:colOff>
      <xdr:row>157</xdr:row>
      <xdr:rowOff>88374</xdr:rowOff>
    </xdr:from>
    <xdr:to>
      <xdr:col>9</xdr:col>
      <xdr:colOff>60775</xdr:colOff>
      <xdr:row>158</xdr:row>
      <xdr:rowOff>107374</xdr:rowOff>
    </xdr:to>
    <xdr:sp macro="" textlink="">
      <xdr:nvSpPr>
        <xdr:cNvPr id="49" name="TextBox 1">
          <a:extLst>
            <a:ext uri="{FF2B5EF4-FFF2-40B4-BE49-F238E27FC236}">
              <a16:creationId xmlns:a16="http://schemas.microsoft.com/office/drawing/2014/main" id="{824B1E65-49D1-40EA-B2B9-48C949D2E4A4}"/>
            </a:ext>
          </a:extLst>
        </xdr:cNvPr>
        <xdr:cNvSpPr txBox="1"/>
      </xdr:nvSpPr>
      <xdr:spPr bwMode="auto">
        <a:xfrm>
          <a:off x="5597131" y="26137888"/>
          <a:ext cx="5958958" cy="193172"/>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11.2 and 11.3</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5</xdr:col>
      <xdr:colOff>443017</xdr:colOff>
      <xdr:row>139</xdr:row>
      <xdr:rowOff>14372</xdr:rowOff>
    </xdr:from>
    <xdr:ext cx="1763944" cy="178832"/>
    <xdr:sp macro="" textlink="">
      <xdr:nvSpPr>
        <xdr:cNvPr id="50" name="TextBox 49">
          <a:extLst>
            <a:ext uri="{FF2B5EF4-FFF2-40B4-BE49-F238E27FC236}">
              <a16:creationId xmlns:a16="http://schemas.microsoft.com/office/drawing/2014/main" id="{7F7788A4-BFF1-4CD6-B436-666EEE82F371}"/>
            </a:ext>
          </a:extLst>
        </xdr:cNvPr>
        <xdr:cNvSpPr txBox="1"/>
      </xdr:nvSpPr>
      <xdr:spPr bwMode="auto">
        <a:xfrm>
          <a:off x="9108046" y="22928801"/>
          <a:ext cx="176394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residential purchased electricity</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5</xdr:col>
      <xdr:colOff>421851</xdr:colOff>
      <xdr:row>145</xdr:row>
      <xdr:rowOff>7320</xdr:rowOff>
    </xdr:from>
    <xdr:ext cx="1828129" cy="178832"/>
    <xdr:sp macro="" textlink="">
      <xdr:nvSpPr>
        <xdr:cNvPr id="51" name="TextBox 50">
          <a:extLst>
            <a:ext uri="{FF2B5EF4-FFF2-40B4-BE49-F238E27FC236}">
              <a16:creationId xmlns:a16="http://schemas.microsoft.com/office/drawing/2014/main" id="{B7A3740F-3601-433F-8C98-D4BAD84354D8}"/>
            </a:ext>
          </a:extLst>
        </xdr:cNvPr>
        <xdr:cNvSpPr txBox="1"/>
      </xdr:nvSpPr>
      <xdr:spPr bwMode="auto">
        <a:xfrm>
          <a:off x="9086880" y="23966777"/>
          <a:ext cx="182812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6"/>
              </a:solidFill>
              <a:latin typeface="+mn-lt"/>
              <a:ea typeface="Times New Roman" charset="0"/>
              <a:cs typeface="Times New Roman" charset="0"/>
            </a:rPr>
            <a:t>commercial purchased electricity</a:t>
          </a:r>
          <a:endParaRPr lang="en-US" sz="900" b="1" i="0" baseline="0" dirty="0">
            <a:solidFill>
              <a:schemeClr val="accent6"/>
            </a:solidFill>
            <a:latin typeface="+mn-lt"/>
            <a:ea typeface="Times New Roman" charset="0"/>
            <a:cs typeface="Times New Roman" charset="0"/>
          </a:endParaRPr>
        </a:p>
      </xdr:txBody>
    </xdr:sp>
    <xdr:clientData/>
  </xdr:oneCellAnchor>
  <xdr:oneCellAnchor>
    <xdr:from>
      <xdr:col>5</xdr:col>
      <xdr:colOff>450076</xdr:colOff>
      <xdr:row>147</xdr:row>
      <xdr:rowOff>101945</xdr:rowOff>
    </xdr:from>
    <xdr:ext cx="1154547" cy="178832"/>
    <xdr:sp macro="" textlink="">
      <xdr:nvSpPr>
        <xdr:cNvPr id="52" name="TextBox 51">
          <a:extLst>
            <a:ext uri="{FF2B5EF4-FFF2-40B4-BE49-F238E27FC236}">
              <a16:creationId xmlns:a16="http://schemas.microsoft.com/office/drawing/2014/main" id="{F693972A-8D51-45A8-944B-4EB07E0ADC0C}"/>
            </a:ext>
          </a:extLst>
        </xdr:cNvPr>
        <xdr:cNvSpPr txBox="1"/>
      </xdr:nvSpPr>
      <xdr:spPr bwMode="auto">
        <a:xfrm>
          <a:off x="9115105" y="24409745"/>
          <a:ext cx="115454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residential direct use</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5</xdr:col>
      <xdr:colOff>464185</xdr:colOff>
      <xdr:row>152</xdr:row>
      <xdr:rowOff>263</xdr:rowOff>
    </xdr:from>
    <xdr:ext cx="1218732" cy="178832"/>
    <xdr:sp macro="" textlink="">
      <xdr:nvSpPr>
        <xdr:cNvPr id="53" name="TextBox 52">
          <a:extLst>
            <a:ext uri="{FF2B5EF4-FFF2-40B4-BE49-F238E27FC236}">
              <a16:creationId xmlns:a16="http://schemas.microsoft.com/office/drawing/2014/main" id="{D571ECC1-84CB-44E3-A5AF-DA461EF3314E}"/>
            </a:ext>
          </a:extLst>
        </xdr:cNvPr>
        <xdr:cNvSpPr txBox="1"/>
      </xdr:nvSpPr>
      <xdr:spPr bwMode="auto">
        <a:xfrm>
          <a:off x="9129214" y="25178920"/>
          <a:ext cx="121873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commercial direct use</a:t>
          </a:r>
          <a:endParaRPr lang="en-US" sz="900" b="1" i="0" baseline="0" dirty="0">
            <a:solidFill>
              <a:schemeClr val="accent5"/>
            </a:solidFill>
            <a:latin typeface="+mn-lt"/>
            <a:ea typeface="Times New Roman" charset="0"/>
            <a:cs typeface="Times New Roman" charset="0"/>
          </a:endParaRPr>
        </a:p>
      </xdr:txBody>
    </xdr:sp>
    <xdr:clientData/>
  </xdr:oneCellAnchor>
  <xdr:twoCellAnchor>
    <xdr:from>
      <xdr:col>0</xdr:col>
      <xdr:colOff>5117353</xdr:colOff>
      <xdr:row>236</xdr:row>
      <xdr:rowOff>74706</xdr:rowOff>
    </xdr:from>
    <xdr:to>
      <xdr:col>9</xdr:col>
      <xdr:colOff>332245</xdr:colOff>
      <xdr:row>258</xdr:row>
      <xdr:rowOff>43050</xdr:rowOff>
    </xdr:to>
    <xdr:graphicFrame macro="">
      <xdr:nvGraphicFramePr>
        <xdr:cNvPr id="61" name="Chart 60">
          <a:extLst>
            <a:ext uri="{FF2B5EF4-FFF2-40B4-BE49-F238E27FC236}">
              <a16:creationId xmlns:a16="http://schemas.microsoft.com/office/drawing/2014/main" id="{447DF8D4-1625-4324-9E91-E58DEB8D26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394084</xdr:colOff>
      <xdr:row>255</xdr:row>
      <xdr:rowOff>127209</xdr:rowOff>
    </xdr:from>
    <xdr:to>
      <xdr:col>9</xdr:col>
      <xdr:colOff>28442</xdr:colOff>
      <xdr:row>257</xdr:row>
      <xdr:rowOff>143148</xdr:rowOff>
    </xdr:to>
    <xdr:sp macro="" textlink="">
      <xdr:nvSpPr>
        <xdr:cNvPr id="62" name="TextBox 1">
          <a:extLst>
            <a:ext uri="{FF2B5EF4-FFF2-40B4-BE49-F238E27FC236}">
              <a16:creationId xmlns:a16="http://schemas.microsoft.com/office/drawing/2014/main" id="{55D6D38B-FEE1-4E86-A31B-BEFCD498382F}"/>
            </a:ext>
          </a:extLst>
        </xdr:cNvPr>
        <xdr:cNvSpPr txBox="1"/>
      </xdr:nvSpPr>
      <xdr:spPr bwMode="auto">
        <a:xfrm>
          <a:off x="5562984" y="44043809"/>
          <a:ext cx="5984358" cy="371539"/>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11.5, Carbon Dioxide Emissions from Energy Consumption: Transportation Sector</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3</xdr:col>
      <xdr:colOff>441741</xdr:colOff>
      <xdr:row>252</xdr:row>
      <xdr:rowOff>42603</xdr:rowOff>
    </xdr:from>
    <xdr:ext cx="750334" cy="178832"/>
    <xdr:sp macro="" textlink="">
      <xdr:nvSpPr>
        <xdr:cNvPr id="63" name="TextBox 62">
          <a:extLst>
            <a:ext uri="{FF2B5EF4-FFF2-40B4-BE49-F238E27FC236}">
              <a16:creationId xmlns:a16="http://schemas.microsoft.com/office/drawing/2014/main" id="{7A07933C-F79C-464C-80C1-A2D9A5DCC38F}"/>
            </a:ext>
          </a:extLst>
        </xdr:cNvPr>
        <xdr:cNvSpPr txBox="1"/>
      </xdr:nvSpPr>
      <xdr:spPr bwMode="auto">
        <a:xfrm>
          <a:off x="7693441" y="43425803"/>
          <a:ext cx="75033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all other fuels</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3</xdr:col>
      <xdr:colOff>623235</xdr:colOff>
      <xdr:row>251</xdr:row>
      <xdr:rowOff>42063</xdr:rowOff>
    </xdr:from>
    <xdr:ext cx="371897" cy="178832"/>
    <xdr:sp macro="" textlink="">
      <xdr:nvSpPr>
        <xdr:cNvPr id="64" name="TextBox 63">
          <a:extLst>
            <a:ext uri="{FF2B5EF4-FFF2-40B4-BE49-F238E27FC236}">
              <a16:creationId xmlns:a16="http://schemas.microsoft.com/office/drawing/2014/main" id="{FA82B7DF-7039-490B-B8CA-36A1AD66F0F6}"/>
            </a:ext>
          </a:extLst>
        </xdr:cNvPr>
        <xdr:cNvSpPr txBox="1"/>
      </xdr:nvSpPr>
      <xdr:spPr bwMode="auto">
        <a:xfrm>
          <a:off x="7874935" y="43247463"/>
          <a:ext cx="371897"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jet fuel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3</xdr:col>
      <xdr:colOff>645645</xdr:colOff>
      <xdr:row>249</xdr:row>
      <xdr:rowOff>160618</xdr:rowOff>
    </xdr:from>
    <xdr:ext cx="327205" cy="162232"/>
    <xdr:sp macro="" textlink="">
      <xdr:nvSpPr>
        <xdr:cNvPr id="65" name="TextBox 64">
          <a:extLst>
            <a:ext uri="{FF2B5EF4-FFF2-40B4-BE49-F238E27FC236}">
              <a16:creationId xmlns:a16="http://schemas.microsoft.com/office/drawing/2014/main" id="{4AD54C43-AF61-470A-9B14-1EFD07572C19}"/>
            </a:ext>
          </a:extLst>
        </xdr:cNvPr>
        <xdr:cNvSpPr txBox="1"/>
      </xdr:nvSpPr>
      <xdr:spPr bwMode="auto">
        <a:xfrm>
          <a:off x="7897345" y="43010418"/>
          <a:ext cx="327205" cy="162232"/>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dirty="0">
              <a:solidFill>
                <a:schemeClr val="accent2"/>
              </a:solidFill>
              <a:latin typeface="+mn-lt"/>
              <a:ea typeface="Times New Roman" charset="0"/>
              <a:cs typeface="Times New Roman" charset="0"/>
            </a:rPr>
            <a:t>diesel</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3</xdr:col>
      <xdr:colOff>458196</xdr:colOff>
      <xdr:row>244</xdr:row>
      <xdr:rowOff>113990</xdr:rowOff>
    </xdr:from>
    <xdr:ext cx="827278" cy="178832"/>
    <xdr:sp macro="" textlink="">
      <xdr:nvSpPr>
        <xdr:cNvPr id="66" name="TextBox 65">
          <a:extLst>
            <a:ext uri="{FF2B5EF4-FFF2-40B4-BE49-F238E27FC236}">
              <a16:creationId xmlns:a16="http://schemas.microsoft.com/office/drawing/2014/main" id="{D7F3851F-E042-4D98-B160-D49269F74AD8}"/>
            </a:ext>
          </a:extLst>
        </xdr:cNvPr>
        <xdr:cNvSpPr txBox="1"/>
      </xdr:nvSpPr>
      <xdr:spPr bwMode="auto">
        <a:xfrm>
          <a:off x="7709896" y="42074790"/>
          <a:ext cx="82727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motor gasoline</a:t>
          </a:r>
          <a:endParaRPr lang="en-US" sz="900" b="1" i="0" baseline="0" dirty="0">
            <a:solidFill>
              <a:schemeClr val="accent1"/>
            </a:solidFill>
            <a:latin typeface="+mn-lt"/>
            <a:ea typeface="Times New Roman" charset="0"/>
            <a:cs typeface="Times New Roman" charset="0"/>
          </a:endParaRPr>
        </a:p>
      </xdr:txBody>
    </xdr:sp>
    <xdr:clientData/>
  </xdr:oneCellAnchor>
  <xdr:twoCellAnchor>
    <xdr:from>
      <xdr:col>2</xdr:col>
      <xdr:colOff>127000</xdr:colOff>
      <xdr:row>78</xdr:row>
      <xdr:rowOff>67235</xdr:rowOff>
    </xdr:from>
    <xdr:to>
      <xdr:col>11</xdr:col>
      <xdr:colOff>551993</xdr:colOff>
      <xdr:row>98</xdr:row>
      <xdr:rowOff>105336</xdr:rowOff>
    </xdr:to>
    <xdr:graphicFrame macro="">
      <xdr:nvGraphicFramePr>
        <xdr:cNvPr id="67" name="Chart 66">
          <a:extLst>
            <a:ext uri="{FF2B5EF4-FFF2-40B4-BE49-F238E27FC236}">
              <a16:creationId xmlns:a16="http://schemas.microsoft.com/office/drawing/2014/main" id="{1F704A90-9C65-455F-97F7-655B2D2474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2905</xdr:colOff>
      <xdr:row>96</xdr:row>
      <xdr:rowOff>14936</xdr:rowOff>
    </xdr:from>
    <xdr:to>
      <xdr:col>11</xdr:col>
      <xdr:colOff>354439</xdr:colOff>
      <xdr:row>98</xdr:row>
      <xdr:rowOff>31416</xdr:rowOff>
    </xdr:to>
    <xdr:sp macro="" textlink="">
      <xdr:nvSpPr>
        <xdr:cNvPr id="68" name="TextBox 1">
          <a:extLst>
            <a:ext uri="{FF2B5EF4-FFF2-40B4-BE49-F238E27FC236}">
              <a16:creationId xmlns:a16="http://schemas.microsoft.com/office/drawing/2014/main" id="{79A49FC0-37E0-4D86-BD41-E4A5431FC150}"/>
            </a:ext>
          </a:extLst>
        </xdr:cNvPr>
        <xdr:cNvSpPr txBox="1"/>
      </xdr:nvSpPr>
      <xdr:spPr bwMode="auto">
        <a:xfrm>
          <a:off x="7256846" y="23905877"/>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oneCellAnchor>
    <xdr:from>
      <xdr:col>6</xdr:col>
      <xdr:colOff>284935</xdr:colOff>
      <xdr:row>82</xdr:row>
      <xdr:rowOff>5718</xdr:rowOff>
    </xdr:from>
    <xdr:ext cx="1141531" cy="178832"/>
    <xdr:sp macro="" textlink="">
      <xdr:nvSpPr>
        <xdr:cNvPr id="69" name="TextBox 68">
          <a:extLst>
            <a:ext uri="{FF2B5EF4-FFF2-40B4-BE49-F238E27FC236}">
              <a16:creationId xmlns:a16="http://schemas.microsoft.com/office/drawing/2014/main" id="{C3765350-5D9E-4541-84BB-4D98BED82A4C}"/>
            </a:ext>
          </a:extLst>
        </xdr:cNvPr>
        <xdr:cNvSpPr txBox="1"/>
      </xdr:nvSpPr>
      <xdr:spPr bwMode="auto">
        <a:xfrm>
          <a:off x="9667994" y="21386542"/>
          <a:ext cx="1141531"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xdr:txBody>
    </xdr:sp>
    <xdr:clientData/>
  </xdr:oneCellAnchor>
  <xdr:oneCellAnchor>
    <xdr:from>
      <xdr:col>6</xdr:col>
      <xdr:colOff>305446</xdr:colOff>
      <xdr:row>86</xdr:row>
      <xdr:rowOff>87745</xdr:rowOff>
    </xdr:from>
    <xdr:ext cx="1282659" cy="178832"/>
    <xdr:sp macro="" textlink="">
      <xdr:nvSpPr>
        <xdr:cNvPr id="70" name="TextBox 69">
          <a:extLst>
            <a:ext uri="{FF2B5EF4-FFF2-40B4-BE49-F238E27FC236}">
              <a16:creationId xmlns:a16="http://schemas.microsoft.com/office/drawing/2014/main" id="{3920C359-A94A-4C90-A27C-0FC220FF1B51}"/>
            </a:ext>
          </a:extLst>
        </xdr:cNvPr>
        <xdr:cNvSpPr txBox="1"/>
      </xdr:nvSpPr>
      <xdr:spPr bwMode="auto">
        <a:xfrm>
          <a:off x="9688505" y="22185745"/>
          <a:ext cx="128265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zero-carbon generation</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6</xdr:col>
      <xdr:colOff>197343</xdr:colOff>
      <xdr:row>88</xdr:row>
      <xdr:rowOff>15539</xdr:rowOff>
    </xdr:from>
    <xdr:ext cx="1526315" cy="178832"/>
    <xdr:sp macro="" textlink="">
      <xdr:nvSpPr>
        <xdr:cNvPr id="71" name="TextBox 70">
          <a:extLst>
            <a:ext uri="{FF2B5EF4-FFF2-40B4-BE49-F238E27FC236}">
              <a16:creationId xmlns:a16="http://schemas.microsoft.com/office/drawing/2014/main" id="{5115382B-74B3-4A12-9E99-FCBC3594F736}"/>
            </a:ext>
          </a:extLst>
        </xdr:cNvPr>
        <xdr:cNvSpPr txBox="1"/>
      </xdr:nvSpPr>
      <xdr:spPr bwMode="auto">
        <a:xfrm>
          <a:off x="9610284" y="22427304"/>
          <a:ext cx="152631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natural</a:t>
          </a:r>
          <a:r>
            <a:rPr lang="en-US" sz="900" b="1" i="0" baseline="0" dirty="0">
              <a:solidFill>
                <a:schemeClr val="accent1"/>
              </a:solidFill>
              <a:latin typeface="+mn-lt"/>
              <a:ea typeface="Times New Roman" charset="0"/>
              <a:cs typeface="Times New Roman" charset="0"/>
            </a:rPr>
            <a:t> gas-fired</a:t>
          </a:r>
          <a:r>
            <a:rPr lang="en-US" sz="900" b="1" i="0" dirty="0">
              <a:solidFill>
                <a:schemeClr val="accent1"/>
              </a:solidFill>
              <a:latin typeface="+mn-lt"/>
              <a:ea typeface="Times New Roman" charset="0"/>
              <a:cs typeface="Times New Roman" charset="0"/>
            </a:rPr>
            <a:t> generation</a:t>
          </a:r>
          <a:endParaRPr lang="en-US" sz="900" b="1" i="0" baseline="0" dirty="0">
            <a:solidFill>
              <a:schemeClr val="accent1"/>
            </a:solidFill>
            <a:latin typeface="+mn-lt"/>
            <a:ea typeface="Times New Roman" charset="0"/>
            <a:cs typeface="Times New Roman" charset="0"/>
          </a:endParaRPr>
        </a:p>
      </xdr:txBody>
    </xdr:sp>
    <xdr:clientData/>
  </xdr:oneCellAnchor>
  <xdr:oneCellAnchor>
    <xdr:from>
      <xdr:col>6</xdr:col>
      <xdr:colOff>245102</xdr:colOff>
      <xdr:row>92</xdr:row>
      <xdr:rowOff>56138</xdr:rowOff>
    </xdr:from>
    <xdr:ext cx="1468479" cy="178832"/>
    <xdr:sp macro="" textlink="">
      <xdr:nvSpPr>
        <xdr:cNvPr id="72" name="TextBox 71">
          <a:extLst>
            <a:ext uri="{FF2B5EF4-FFF2-40B4-BE49-F238E27FC236}">
              <a16:creationId xmlns:a16="http://schemas.microsoft.com/office/drawing/2014/main" id="{12405885-0D1D-409D-ADBF-655C08C0AAC1}"/>
            </a:ext>
          </a:extLst>
        </xdr:cNvPr>
        <xdr:cNvSpPr txBox="1"/>
      </xdr:nvSpPr>
      <xdr:spPr bwMode="auto">
        <a:xfrm>
          <a:off x="9658043" y="23185079"/>
          <a:ext cx="1468479"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2"/>
              </a:solidFill>
              <a:latin typeface="+mn-lt"/>
              <a:ea typeface="Times New Roman" charset="0"/>
              <a:cs typeface="Times New Roman" charset="0"/>
            </a:rPr>
            <a:t>petroleum</a:t>
          </a:r>
          <a:r>
            <a:rPr lang="en-US" sz="900" b="1" i="0" baseline="0" dirty="0">
              <a:solidFill>
                <a:schemeClr val="accent2"/>
              </a:solidFill>
              <a:latin typeface="+mn-lt"/>
              <a:ea typeface="Times New Roman" charset="0"/>
              <a:cs typeface="Times New Roman" charset="0"/>
            </a:rPr>
            <a:t>-fired</a:t>
          </a:r>
          <a:r>
            <a:rPr lang="en-US" sz="900" b="1" i="0" dirty="0">
              <a:solidFill>
                <a:schemeClr val="accent2"/>
              </a:solidFill>
              <a:latin typeface="+mn-lt"/>
              <a:ea typeface="Times New Roman" charset="0"/>
              <a:cs typeface="Times New Roman" charset="0"/>
            </a:rPr>
            <a:t> generation</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134055</xdr:colOff>
      <xdr:row>62</xdr:row>
      <xdr:rowOff>0</xdr:rowOff>
    </xdr:from>
    <xdr:ext cx="827406" cy="178832"/>
    <xdr:sp macro="" textlink="">
      <xdr:nvSpPr>
        <xdr:cNvPr id="81" name="TextBox 80">
          <a:extLst>
            <a:ext uri="{FF2B5EF4-FFF2-40B4-BE49-F238E27FC236}">
              <a16:creationId xmlns:a16="http://schemas.microsoft.com/office/drawing/2014/main" id="{7FB86DC2-DCA0-4CB6-815D-AD343597C720}"/>
            </a:ext>
          </a:extLst>
        </xdr:cNvPr>
        <xdr:cNvSpPr txBox="1"/>
      </xdr:nvSpPr>
      <xdr:spPr bwMode="auto">
        <a:xfrm>
          <a:off x="17285405" y="10316633"/>
          <a:ext cx="827406"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GDP</a:t>
          </a:r>
          <a:r>
            <a:rPr lang="en-US" sz="900" b="1" i="0" baseline="0" dirty="0">
              <a:solidFill>
                <a:schemeClr val="accent1"/>
              </a:solidFill>
              <a:latin typeface="+mn-lt"/>
              <a:ea typeface="Times New Roman" charset="0"/>
              <a:cs typeface="Times New Roman" charset="0"/>
            </a:rPr>
            <a:t> per capita</a:t>
          </a:r>
        </a:p>
      </xdr:txBody>
    </xdr:sp>
    <xdr:clientData/>
  </xdr:oneCellAnchor>
  <xdr:oneCellAnchor>
    <xdr:from>
      <xdr:col>17</xdr:col>
      <xdr:colOff>145340</xdr:colOff>
      <xdr:row>62</xdr:row>
      <xdr:rowOff>0</xdr:rowOff>
    </xdr:from>
    <xdr:ext cx="589905" cy="178832"/>
    <xdr:sp macro="" textlink="">
      <xdr:nvSpPr>
        <xdr:cNvPr id="82" name="TextBox 81">
          <a:extLst>
            <a:ext uri="{FF2B5EF4-FFF2-40B4-BE49-F238E27FC236}">
              <a16:creationId xmlns:a16="http://schemas.microsoft.com/office/drawing/2014/main" id="{941C2C62-4A6D-4A24-BCAC-0195D3619D66}"/>
            </a:ext>
          </a:extLst>
        </xdr:cNvPr>
        <xdr:cNvSpPr txBox="1"/>
      </xdr:nvSpPr>
      <xdr:spPr bwMode="auto">
        <a:xfrm>
          <a:off x="17296690" y="10648251"/>
          <a:ext cx="58990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population</a:t>
          </a:r>
          <a:endParaRPr lang="en-US" sz="900" b="1" i="0" baseline="0" dirty="0">
            <a:solidFill>
              <a:schemeClr val="accent4"/>
            </a:solidFill>
            <a:latin typeface="+mn-lt"/>
            <a:ea typeface="Times New Roman" charset="0"/>
            <a:cs typeface="Times New Roman" charset="0"/>
          </a:endParaRPr>
        </a:p>
      </xdr:txBody>
    </xdr:sp>
    <xdr:clientData/>
  </xdr:oneCellAnchor>
  <xdr:oneCellAnchor>
    <xdr:from>
      <xdr:col>17</xdr:col>
      <xdr:colOff>149566</xdr:colOff>
      <xdr:row>62</xdr:row>
      <xdr:rowOff>0</xdr:rowOff>
    </xdr:from>
    <xdr:ext cx="215893" cy="178832"/>
    <xdr:sp macro="" textlink="">
      <xdr:nvSpPr>
        <xdr:cNvPr id="83" name="TextBox 82">
          <a:extLst>
            <a:ext uri="{FF2B5EF4-FFF2-40B4-BE49-F238E27FC236}">
              <a16:creationId xmlns:a16="http://schemas.microsoft.com/office/drawing/2014/main" id="{94406538-B294-4639-B1B1-E3AA1CD4752D}"/>
            </a:ext>
          </a:extLst>
        </xdr:cNvPr>
        <xdr:cNvSpPr txBox="1"/>
      </xdr:nvSpPr>
      <xdr:spPr bwMode="auto">
        <a:xfrm>
          <a:off x="17300916" y="10965756"/>
          <a:ext cx="2158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2"/>
              </a:solidFill>
              <a:latin typeface="+mn-lt"/>
              <a:ea typeface="Times New Roman" charset="0"/>
              <a:cs typeface="Times New Roman" charset="0"/>
            </a:rPr>
            <a:t>CO</a:t>
          </a:r>
          <a:r>
            <a:rPr lang="en-US" sz="900" b="1" i="0" baseline="-25000" dirty="0">
              <a:solidFill>
                <a:schemeClr val="accent2"/>
              </a:solidFill>
              <a:latin typeface="+mn-lt"/>
              <a:ea typeface="Times New Roman" charset="0"/>
              <a:cs typeface="Times New Roman" charset="0"/>
            </a:rPr>
            <a:t>2</a:t>
          </a:r>
          <a:endParaRPr lang="en-US" sz="900" b="1" i="0" baseline="0" dirty="0">
            <a:solidFill>
              <a:schemeClr val="accent2"/>
            </a:solidFill>
            <a:latin typeface="+mn-lt"/>
            <a:ea typeface="Times New Roman" charset="0"/>
            <a:cs typeface="Times New Roman" charset="0"/>
          </a:endParaRPr>
        </a:p>
      </xdr:txBody>
    </xdr:sp>
    <xdr:clientData/>
  </xdr:oneCellAnchor>
  <xdr:oneCellAnchor>
    <xdr:from>
      <xdr:col>17</xdr:col>
      <xdr:colOff>162278</xdr:colOff>
      <xdr:row>62</xdr:row>
      <xdr:rowOff>0</xdr:rowOff>
    </xdr:from>
    <xdr:ext cx="891462" cy="178832"/>
    <xdr:sp macro="" textlink="">
      <xdr:nvSpPr>
        <xdr:cNvPr id="84" name="TextBox 83">
          <a:extLst>
            <a:ext uri="{FF2B5EF4-FFF2-40B4-BE49-F238E27FC236}">
              <a16:creationId xmlns:a16="http://schemas.microsoft.com/office/drawing/2014/main" id="{7E634B98-415D-4EE7-AA8D-6DE3DDF51436}"/>
            </a:ext>
          </a:extLst>
        </xdr:cNvPr>
        <xdr:cNvSpPr txBox="1"/>
      </xdr:nvSpPr>
      <xdr:spPr bwMode="auto">
        <a:xfrm>
          <a:off x="17313628" y="11242321"/>
          <a:ext cx="89146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A33340"/>
              </a:solidFill>
              <a:latin typeface="+mn-lt"/>
              <a:ea typeface="Times New Roman" charset="0"/>
              <a:cs typeface="Times New Roman" charset="0"/>
            </a:rPr>
            <a:t>carbon intensity</a:t>
          </a:r>
        </a:p>
      </xdr:txBody>
    </xdr:sp>
    <xdr:clientData/>
  </xdr:oneCellAnchor>
  <xdr:oneCellAnchor>
    <xdr:from>
      <xdr:col>17</xdr:col>
      <xdr:colOff>187674</xdr:colOff>
      <xdr:row>62</xdr:row>
      <xdr:rowOff>0</xdr:rowOff>
    </xdr:from>
    <xdr:ext cx="885114" cy="178832"/>
    <xdr:sp macro="" textlink="">
      <xdr:nvSpPr>
        <xdr:cNvPr id="85" name="TextBox 84">
          <a:extLst>
            <a:ext uri="{FF2B5EF4-FFF2-40B4-BE49-F238E27FC236}">
              <a16:creationId xmlns:a16="http://schemas.microsoft.com/office/drawing/2014/main" id="{9EE745B5-5479-43F9-A91B-4F33F54DE888}"/>
            </a:ext>
          </a:extLst>
        </xdr:cNvPr>
        <xdr:cNvSpPr txBox="1"/>
      </xdr:nvSpPr>
      <xdr:spPr bwMode="auto">
        <a:xfrm>
          <a:off x="17339024" y="11665664"/>
          <a:ext cx="88511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3"/>
              </a:solidFill>
              <a:latin typeface="+mn-lt"/>
              <a:ea typeface="Times New Roman" charset="0"/>
              <a:cs typeface="Times New Roman" charset="0"/>
            </a:rPr>
            <a:t>energy intensity</a:t>
          </a:r>
        </a:p>
      </xdr:txBody>
    </xdr:sp>
    <xdr:clientData/>
  </xdr:oneCellAnchor>
  <xdr:twoCellAnchor>
    <xdr:from>
      <xdr:col>2</xdr:col>
      <xdr:colOff>531493</xdr:colOff>
      <xdr:row>125</xdr:row>
      <xdr:rowOff>51295</xdr:rowOff>
    </xdr:from>
    <xdr:to>
      <xdr:col>11</xdr:col>
      <xdr:colOff>173321</xdr:colOff>
      <xdr:row>127</xdr:row>
      <xdr:rowOff>67775</xdr:rowOff>
    </xdr:to>
    <xdr:sp macro="" textlink="">
      <xdr:nvSpPr>
        <xdr:cNvPr id="87" name="TextBox 1">
          <a:extLst>
            <a:ext uri="{FF2B5EF4-FFF2-40B4-BE49-F238E27FC236}">
              <a16:creationId xmlns:a16="http://schemas.microsoft.com/office/drawing/2014/main" id="{225D45AE-12D8-45AF-A47B-D09A382A17A6}"/>
            </a:ext>
          </a:extLst>
        </xdr:cNvPr>
        <xdr:cNvSpPr txBox="1"/>
      </xdr:nvSpPr>
      <xdr:spPr bwMode="auto">
        <a:xfrm>
          <a:off x="7066764" y="21387295"/>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11.6 Carbon Dioxide Emissions from Energy Consumption: Electric Power Sector</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96602</xdr:colOff>
      <xdr:row>125</xdr:row>
      <xdr:rowOff>52927</xdr:rowOff>
    </xdr:from>
    <xdr:to>
      <xdr:col>2</xdr:col>
      <xdr:colOff>514131</xdr:colOff>
      <xdr:row>126</xdr:row>
      <xdr:rowOff>154576</xdr:rowOff>
    </xdr:to>
    <xdr:pic>
      <xdr:nvPicPr>
        <xdr:cNvPr id="91" name="Picture 90">
          <a:extLst>
            <a:ext uri="{FF2B5EF4-FFF2-40B4-BE49-F238E27FC236}">
              <a16:creationId xmlns:a16="http://schemas.microsoft.com/office/drawing/2014/main" id="{C85544D3-7FF3-48EA-882C-ED3486BA72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631873" y="21388927"/>
          <a:ext cx="417529" cy="280942"/>
        </a:xfrm>
        <a:prstGeom prst="rect">
          <a:avLst/>
        </a:prstGeom>
      </xdr:spPr>
    </xdr:pic>
    <xdr:clientData/>
  </xdr:twoCellAnchor>
  <xdr:twoCellAnchor editAs="oneCell">
    <xdr:from>
      <xdr:col>2</xdr:col>
      <xdr:colOff>340774</xdr:colOff>
      <xdr:row>28</xdr:row>
      <xdr:rowOff>102577</xdr:rowOff>
    </xdr:from>
    <xdr:to>
      <xdr:col>3</xdr:col>
      <xdr:colOff>39373</xdr:colOff>
      <xdr:row>30</xdr:row>
      <xdr:rowOff>28380</xdr:rowOff>
    </xdr:to>
    <xdr:pic>
      <xdr:nvPicPr>
        <xdr:cNvPr id="92" name="Picture 91">
          <a:extLst>
            <a:ext uri="{FF2B5EF4-FFF2-40B4-BE49-F238E27FC236}">
              <a16:creationId xmlns:a16="http://schemas.microsoft.com/office/drawing/2014/main" id="{334D887D-AE59-4A49-BB82-824C520D478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85009" y="5130283"/>
          <a:ext cx="408305" cy="284391"/>
        </a:xfrm>
        <a:prstGeom prst="rect">
          <a:avLst/>
        </a:prstGeom>
      </xdr:spPr>
    </xdr:pic>
    <xdr:clientData/>
  </xdr:twoCellAnchor>
  <xdr:twoCellAnchor editAs="oneCell">
    <xdr:from>
      <xdr:col>2</xdr:col>
      <xdr:colOff>293076</xdr:colOff>
      <xdr:row>96</xdr:row>
      <xdr:rowOff>24711</xdr:rowOff>
    </xdr:from>
    <xdr:to>
      <xdr:col>3</xdr:col>
      <xdr:colOff>159</xdr:colOff>
      <xdr:row>97</xdr:row>
      <xdr:rowOff>126091</xdr:rowOff>
    </xdr:to>
    <xdr:pic>
      <xdr:nvPicPr>
        <xdr:cNvPr id="93" name="Picture 92">
          <a:extLst>
            <a:ext uri="{FF2B5EF4-FFF2-40B4-BE49-F238E27FC236}">
              <a16:creationId xmlns:a16="http://schemas.microsoft.com/office/drawing/2014/main" id="{351F20D0-46A5-4AF4-A188-298DF8A460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837311" y="23915652"/>
          <a:ext cx="414655" cy="280674"/>
        </a:xfrm>
        <a:prstGeom prst="rect">
          <a:avLst/>
        </a:prstGeom>
      </xdr:spPr>
    </xdr:pic>
    <xdr:clientData/>
  </xdr:twoCellAnchor>
  <xdr:twoCellAnchor editAs="oneCell">
    <xdr:from>
      <xdr:col>1</xdr:col>
      <xdr:colOff>61489</xdr:colOff>
      <xdr:row>260</xdr:row>
      <xdr:rowOff>0</xdr:rowOff>
    </xdr:from>
    <xdr:to>
      <xdr:col>1</xdr:col>
      <xdr:colOff>476144</xdr:colOff>
      <xdr:row>261</xdr:row>
      <xdr:rowOff>95843</xdr:rowOff>
    </xdr:to>
    <xdr:pic>
      <xdr:nvPicPr>
        <xdr:cNvPr id="94" name="Picture 93">
          <a:extLst>
            <a:ext uri="{FF2B5EF4-FFF2-40B4-BE49-F238E27FC236}">
              <a16:creationId xmlns:a16="http://schemas.microsoft.com/office/drawing/2014/main" id="{6A2D683E-7FA9-48B6-A105-B8E34D6CEA4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230389" y="44805600"/>
          <a:ext cx="414655" cy="273643"/>
        </a:xfrm>
        <a:prstGeom prst="rect">
          <a:avLst/>
        </a:prstGeom>
      </xdr:spPr>
    </xdr:pic>
    <xdr:clientData/>
  </xdr:twoCellAnchor>
  <xdr:twoCellAnchor editAs="oneCell">
    <xdr:from>
      <xdr:col>0</xdr:col>
      <xdr:colOff>5169072</xdr:colOff>
      <xdr:row>225</xdr:row>
      <xdr:rowOff>56604</xdr:rowOff>
    </xdr:from>
    <xdr:to>
      <xdr:col>1</xdr:col>
      <xdr:colOff>410905</xdr:colOff>
      <xdr:row>226</xdr:row>
      <xdr:rowOff>155080</xdr:rowOff>
    </xdr:to>
    <xdr:pic>
      <xdr:nvPicPr>
        <xdr:cNvPr id="96" name="Picture 95">
          <a:extLst>
            <a:ext uri="{FF2B5EF4-FFF2-40B4-BE49-F238E27FC236}">
              <a16:creationId xmlns:a16="http://schemas.microsoft.com/office/drawing/2014/main" id="{174D1935-A786-42C3-8008-395F48A53D7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69072" y="47472428"/>
          <a:ext cx="411480" cy="277769"/>
        </a:xfrm>
        <a:prstGeom prst="rect">
          <a:avLst/>
        </a:prstGeom>
      </xdr:spPr>
    </xdr:pic>
    <xdr:clientData/>
  </xdr:twoCellAnchor>
  <xdr:twoCellAnchor editAs="oneCell">
    <xdr:from>
      <xdr:col>0</xdr:col>
      <xdr:colOff>5129421</xdr:colOff>
      <xdr:row>255</xdr:row>
      <xdr:rowOff>143665</xdr:rowOff>
    </xdr:from>
    <xdr:to>
      <xdr:col>1</xdr:col>
      <xdr:colOff>368079</xdr:colOff>
      <xdr:row>257</xdr:row>
      <xdr:rowOff>66019</xdr:rowOff>
    </xdr:to>
    <xdr:pic>
      <xdr:nvPicPr>
        <xdr:cNvPr id="97" name="Picture 96">
          <a:extLst>
            <a:ext uri="{FF2B5EF4-FFF2-40B4-BE49-F238E27FC236}">
              <a16:creationId xmlns:a16="http://schemas.microsoft.com/office/drawing/2014/main" id="{5682E3FD-CFB6-4E1D-AF58-4B9E2565FB8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129421" y="44060265"/>
          <a:ext cx="407558" cy="277954"/>
        </a:xfrm>
        <a:prstGeom prst="rect">
          <a:avLst/>
        </a:prstGeom>
      </xdr:spPr>
    </xdr:pic>
    <xdr:clientData/>
  </xdr:twoCellAnchor>
  <xdr:twoCellAnchor editAs="oneCell">
    <xdr:from>
      <xdr:col>1</xdr:col>
      <xdr:colOff>9073</xdr:colOff>
      <xdr:row>157</xdr:row>
      <xdr:rowOff>16001</xdr:rowOff>
    </xdr:from>
    <xdr:to>
      <xdr:col>1</xdr:col>
      <xdr:colOff>421620</xdr:colOff>
      <xdr:row>158</xdr:row>
      <xdr:rowOff>112801</xdr:rowOff>
    </xdr:to>
    <xdr:pic>
      <xdr:nvPicPr>
        <xdr:cNvPr id="98" name="Picture 97">
          <a:extLst>
            <a:ext uri="{FF2B5EF4-FFF2-40B4-BE49-F238E27FC236}">
              <a16:creationId xmlns:a16="http://schemas.microsoft.com/office/drawing/2014/main" id="{C1552A4A-D6FB-4A25-B36C-89E88ABDD2B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179787" y="26065515"/>
          <a:ext cx="412547" cy="270972"/>
        </a:xfrm>
        <a:prstGeom prst="rect">
          <a:avLst/>
        </a:prstGeom>
      </xdr:spPr>
    </xdr:pic>
    <xdr:clientData/>
  </xdr:twoCellAnchor>
  <xdr:twoCellAnchor>
    <xdr:from>
      <xdr:col>10</xdr:col>
      <xdr:colOff>138206</xdr:colOff>
      <xdr:row>205</xdr:row>
      <xdr:rowOff>14941</xdr:rowOff>
    </xdr:from>
    <xdr:to>
      <xdr:col>19</xdr:col>
      <xdr:colOff>602110</xdr:colOff>
      <xdr:row>227</xdr:row>
      <xdr:rowOff>40695</xdr:rowOff>
    </xdr:to>
    <xdr:graphicFrame macro="">
      <xdr:nvGraphicFramePr>
        <xdr:cNvPr id="100" name="Chart 99">
          <a:extLst>
            <a:ext uri="{FF2B5EF4-FFF2-40B4-BE49-F238E27FC236}">
              <a16:creationId xmlns:a16="http://schemas.microsoft.com/office/drawing/2014/main" id="{B388FE6F-476A-451E-A812-1AB0A9D507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oneCellAnchor>
    <xdr:from>
      <xdr:col>17</xdr:col>
      <xdr:colOff>224119</xdr:colOff>
      <xdr:row>210</xdr:row>
      <xdr:rowOff>130174</xdr:rowOff>
    </xdr:from>
    <xdr:ext cx="1109535" cy="178832"/>
    <xdr:sp macro="" textlink="">
      <xdr:nvSpPr>
        <xdr:cNvPr id="101" name="TextBox 100">
          <a:extLst>
            <a:ext uri="{FF2B5EF4-FFF2-40B4-BE49-F238E27FC236}">
              <a16:creationId xmlns:a16="http://schemas.microsoft.com/office/drawing/2014/main" id="{F6DC9F38-850B-438C-BE52-D80574901949}"/>
            </a:ext>
          </a:extLst>
        </xdr:cNvPr>
        <xdr:cNvSpPr txBox="1"/>
      </xdr:nvSpPr>
      <xdr:spPr bwMode="auto">
        <a:xfrm>
          <a:off x="17361648" y="44856586"/>
          <a:ext cx="110953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oneCellAnchor>
    <xdr:from>
      <xdr:col>17</xdr:col>
      <xdr:colOff>287203</xdr:colOff>
      <xdr:row>217</xdr:row>
      <xdr:rowOff>117453</xdr:rowOff>
    </xdr:from>
    <xdr:ext cx="782265" cy="178832"/>
    <xdr:sp macro="" textlink="">
      <xdr:nvSpPr>
        <xdr:cNvPr id="102" name="TextBox 101">
          <a:extLst>
            <a:ext uri="{FF2B5EF4-FFF2-40B4-BE49-F238E27FC236}">
              <a16:creationId xmlns:a16="http://schemas.microsoft.com/office/drawing/2014/main" id="{4FA5DBA8-D452-4EB9-9C71-76DF02D4F704}"/>
            </a:ext>
          </a:extLst>
        </xdr:cNvPr>
        <xdr:cNvSpPr txBox="1"/>
      </xdr:nvSpPr>
      <xdr:spPr bwMode="auto">
        <a:xfrm>
          <a:off x="17424732" y="46098924"/>
          <a:ext cx="782265"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rgbClr val="0070C0"/>
              </a:solidFill>
              <a:latin typeface="+mn-lt"/>
              <a:ea typeface="Times New Roman" charset="0"/>
              <a:cs typeface="Times New Roman" charset="0"/>
            </a:rPr>
            <a:t>transportation</a:t>
          </a:r>
          <a:endParaRPr lang="en-US" sz="900" b="1" i="0" baseline="0" dirty="0">
            <a:solidFill>
              <a:srgbClr val="0070C0"/>
            </a:solidFill>
            <a:latin typeface="+mn-lt"/>
            <a:ea typeface="Times New Roman" charset="0"/>
            <a:cs typeface="Times New Roman" charset="0"/>
          </a:endParaRPr>
        </a:p>
      </xdr:txBody>
    </xdr:sp>
    <xdr:clientData/>
  </xdr:oneCellAnchor>
  <xdr:oneCellAnchor>
    <xdr:from>
      <xdr:col>17</xdr:col>
      <xdr:colOff>318630</xdr:colOff>
      <xdr:row>219</xdr:row>
      <xdr:rowOff>175827</xdr:rowOff>
    </xdr:from>
    <xdr:ext cx="519438" cy="178832"/>
    <xdr:sp macro="" textlink="">
      <xdr:nvSpPr>
        <xdr:cNvPr id="103" name="TextBox 102">
          <a:extLst>
            <a:ext uri="{FF2B5EF4-FFF2-40B4-BE49-F238E27FC236}">
              <a16:creationId xmlns:a16="http://schemas.microsoft.com/office/drawing/2014/main" id="{1364D158-A221-44D1-9B7B-EC00BE74A258}"/>
            </a:ext>
          </a:extLst>
        </xdr:cNvPr>
        <xdr:cNvSpPr txBox="1"/>
      </xdr:nvSpPr>
      <xdr:spPr bwMode="auto">
        <a:xfrm>
          <a:off x="17456159" y="46515886"/>
          <a:ext cx="51943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3"/>
              </a:solidFill>
              <a:latin typeface="+mn-lt"/>
              <a:ea typeface="Times New Roman" charset="0"/>
              <a:cs typeface="Times New Roman" charset="0"/>
            </a:rPr>
            <a:t>industrial</a:t>
          </a:r>
          <a:endParaRPr lang="en-US" sz="900" b="1" i="0" baseline="0" dirty="0">
            <a:solidFill>
              <a:schemeClr val="accent3"/>
            </a:solidFill>
            <a:latin typeface="+mn-lt"/>
            <a:ea typeface="Times New Roman" charset="0"/>
            <a:cs typeface="Times New Roman" charset="0"/>
          </a:endParaRPr>
        </a:p>
      </xdr:txBody>
    </xdr:sp>
    <xdr:clientData/>
  </xdr:oneCellAnchor>
  <xdr:oneCellAnchor>
    <xdr:from>
      <xdr:col>17</xdr:col>
      <xdr:colOff>331410</xdr:colOff>
      <xdr:row>220</xdr:row>
      <xdr:rowOff>161654</xdr:rowOff>
    </xdr:from>
    <xdr:ext cx="577274" cy="178832"/>
    <xdr:sp macro="" textlink="">
      <xdr:nvSpPr>
        <xdr:cNvPr id="104" name="TextBox 103">
          <a:extLst>
            <a:ext uri="{FF2B5EF4-FFF2-40B4-BE49-F238E27FC236}">
              <a16:creationId xmlns:a16="http://schemas.microsoft.com/office/drawing/2014/main" id="{817BF752-1B8E-4981-8DB0-B2528C75D533}"/>
            </a:ext>
          </a:extLst>
        </xdr:cNvPr>
        <xdr:cNvSpPr txBox="1"/>
      </xdr:nvSpPr>
      <xdr:spPr bwMode="auto">
        <a:xfrm>
          <a:off x="17468939" y="46681007"/>
          <a:ext cx="577274"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chemeClr val="accent5"/>
              </a:solidFill>
              <a:latin typeface="+mn-lt"/>
              <a:ea typeface="Times New Roman" charset="0"/>
              <a:cs typeface="Times New Roman" charset="0"/>
            </a:rPr>
            <a:t>residential</a:t>
          </a:r>
        </a:p>
      </xdr:txBody>
    </xdr:sp>
    <xdr:clientData/>
  </xdr:oneCellAnchor>
  <xdr:oneCellAnchor>
    <xdr:from>
      <xdr:col>17</xdr:col>
      <xdr:colOff>321256</xdr:colOff>
      <xdr:row>221</xdr:row>
      <xdr:rowOff>74170</xdr:rowOff>
    </xdr:from>
    <xdr:ext cx="641458" cy="178832"/>
    <xdr:sp macro="" textlink="">
      <xdr:nvSpPr>
        <xdr:cNvPr id="105" name="TextBox 104">
          <a:extLst>
            <a:ext uri="{FF2B5EF4-FFF2-40B4-BE49-F238E27FC236}">
              <a16:creationId xmlns:a16="http://schemas.microsoft.com/office/drawing/2014/main" id="{ABE40609-D1B0-4DF0-948C-21F57F71423E}"/>
            </a:ext>
          </a:extLst>
        </xdr:cNvPr>
        <xdr:cNvSpPr txBox="1"/>
      </xdr:nvSpPr>
      <xdr:spPr bwMode="auto">
        <a:xfrm>
          <a:off x="17458785" y="46772817"/>
          <a:ext cx="641458"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baseline="0" dirty="0">
              <a:solidFill>
                <a:srgbClr val="E3A5AC"/>
              </a:solidFill>
              <a:latin typeface="+mn-lt"/>
              <a:ea typeface="Times New Roman" charset="0"/>
              <a:cs typeface="Times New Roman" charset="0"/>
            </a:rPr>
            <a:t>commercial</a:t>
          </a:r>
        </a:p>
      </xdr:txBody>
    </xdr:sp>
    <xdr:clientData/>
  </xdr:oneCellAnchor>
  <xdr:oneCellAnchor>
    <xdr:from>
      <xdr:col>17</xdr:col>
      <xdr:colOff>321797</xdr:colOff>
      <xdr:row>219</xdr:row>
      <xdr:rowOff>70970</xdr:rowOff>
    </xdr:from>
    <xdr:ext cx="776110" cy="178832"/>
    <xdr:sp macro="" textlink="">
      <xdr:nvSpPr>
        <xdr:cNvPr id="106" name="TextBox 105">
          <a:extLst>
            <a:ext uri="{FF2B5EF4-FFF2-40B4-BE49-F238E27FC236}">
              <a16:creationId xmlns:a16="http://schemas.microsoft.com/office/drawing/2014/main" id="{6368BB8C-5193-4BFB-8724-2F4EF1022CDB}"/>
            </a:ext>
          </a:extLst>
        </xdr:cNvPr>
        <xdr:cNvSpPr txBox="1"/>
      </xdr:nvSpPr>
      <xdr:spPr bwMode="auto">
        <a:xfrm>
          <a:off x="17459326" y="46411029"/>
          <a:ext cx="776110"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4"/>
              </a:solidFill>
              <a:latin typeface="+mn-lt"/>
              <a:ea typeface="Times New Roman" charset="0"/>
              <a:cs typeface="Times New Roman" charset="0"/>
            </a:rPr>
            <a:t>electric power</a:t>
          </a:r>
          <a:endParaRPr lang="en-US" sz="900" b="1" i="0" baseline="0" dirty="0">
            <a:solidFill>
              <a:schemeClr val="accent4"/>
            </a:solidFill>
            <a:latin typeface="+mn-lt"/>
            <a:ea typeface="Times New Roman" charset="0"/>
            <a:cs typeface="Times New Roman" charset="0"/>
          </a:endParaRPr>
        </a:p>
      </xdr:txBody>
    </xdr:sp>
    <xdr:clientData/>
  </xdr:oneCellAnchor>
  <xdr:twoCellAnchor>
    <xdr:from>
      <xdr:col>0</xdr:col>
      <xdr:colOff>5158443</xdr:colOff>
      <xdr:row>165</xdr:row>
      <xdr:rowOff>77691</xdr:rowOff>
    </xdr:from>
    <xdr:to>
      <xdr:col>9</xdr:col>
      <xdr:colOff>394539</xdr:colOff>
      <xdr:row>188</xdr:row>
      <xdr:rowOff>52293</xdr:rowOff>
    </xdr:to>
    <xdr:graphicFrame macro="">
      <xdr:nvGraphicFramePr>
        <xdr:cNvPr id="107" name="Chart 106">
          <a:extLst>
            <a:ext uri="{FF2B5EF4-FFF2-40B4-BE49-F238E27FC236}">
              <a16:creationId xmlns:a16="http://schemas.microsoft.com/office/drawing/2014/main" id="{DBBAB5EB-F3EF-47DB-8BAE-6D97F89607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11206</xdr:colOff>
      <xdr:row>36</xdr:row>
      <xdr:rowOff>167340</xdr:rowOff>
    </xdr:from>
    <xdr:to>
      <xdr:col>11</xdr:col>
      <xdr:colOff>448235</xdr:colOff>
      <xdr:row>60</xdr:row>
      <xdr:rowOff>149411</xdr:rowOff>
    </xdr:to>
    <xdr:graphicFrame macro="">
      <xdr:nvGraphicFramePr>
        <xdr:cNvPr id="118" name="Chart 117">
          <a:extLst>
            <a:ext uri="{FF2B5EF4-FFF2-40B4-BE49-F238E27FC236}">
              <a16:creationId xmlns:a16="http://schemas.microsoft.com/office/drawing/2014/main" id="{B3B94F44-D277-5819-4F78-D72D7B7F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xdr:col>
      <xdr:colOff>425378</xdr:colOff>
      <xdr:row>58</xdr:row>
      <xdr:rowOff>107015</xdr:rowOff>
    </xdr:from>
    <xdr:to>
      <xdr:col>11</xdr:col>
      <xdr:colOff>67206</xdr:colOff>
      <xdr:row>60</xdr:row>
      <xdr:rowOff>123495</xdr:rowOff>
    </xdr:to>
    <xdr:sp macro="" textlink="">
      <xdr:nvSpPr>
        <xdr:cNvPr id="119" name="TextBox 1">
          <a:extLst>
            <a:ext uri="{FF2B5EF4-FFF2-40B4-BE49-F238E27FC236}">
              <a16:creationId xmlns:a16="http://schemas.microsoft.com/office/drawing/2014/main" id="{C2063CB8-0B7A-4E7B-8E2E-1D2CE87829A8}"/>
            </a:ext>
          </a:extLst>
        </xdr:cNvPr>
        <xdr:cNvSpPr txBox="1"/>
      </xdr:nvSpPr>
      <xdr:spPr bwMode="auto">
        <a:xfrm>
          <a:off x="6969613" y="10535956"/>
          <a:ext cx="5976887"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Quarterly Coal Report</a:t>
          </a:r>
          <a:r>
            <a:rPr lang="en-US" sz="900" i="0" baseline="0">
              <a:solidFill>
                <a:sysClr val="windowText" lastClr="000000"/>
              </a:solidFill>
              <a:latin typeface="+mn-lt"/>
              <a:ea typeface="Times New Roman" charset="0"/>
              <a:cs typeface="Times New Roman" charset="0"/>
            </a:rPr>
            <a:t>, October 2023, Table ES-1 U.S. Coal Summary Statistics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7471</xdr:colOff>
      <xdr:row>58</xdr:row>
      <xdr:rowOff>89647</xdr:rowOff>
    </xdr:from>
    <xdr:to>
      <xdr:col>2</xdr:col>
      <xdr:colOff>415776</xdr:colOff>
      <xdr:row>60</xdr:row>
      <xdr:rowOff>15450</xdr:rowOff>
    </xdr:to>
    <xdr:pic>
      <xdr:nvPicPr>
        <xdr:cNvPr id="120" name="Picture 119">
          <a:extLst>
            <a:ext uri="{FF2B5EF4-FFF2-40B4-BE49-F238E27FC236}">
              <a16:creationId xmlns:a16="http://schemas.microsoft.com/office/drawing/2014/main" id="{5DC1F818-6C76-4DFE-A44D-2A5F6DB7179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551706" y="10518588"/>
          <a:ext cx="408305" cy="284391"/>
        </a:xfrm>
        <a:prstGeom prst="rect">
          <a:avLst/>
        </a:prstGeom>
      </xdr:spPr>
    </xdr:pic>
    <xdr:clientData/>
  </xdr:twoCellAnchor>
  <xdr:twoCellAnchor>
    <xdr:from>
      <xdr:col>9</xdr:col>
      <xdr:colOff>164353</xdr:colOff>
      <xdr:row>42</xdr:row>
      <xdr:rowOff>14940</xdr:rowOff>
    </xdr:from>
    <xdr:to>
      <xdr:col>11</xdr:col>
      <xdr:colOff>246530</xdr:colOff>
      <xdr:row>44</xdr:row>
      <xdr:rowOff>141940</xdr:rowOff>
    </xdr:to>
    <xdr:sp macro="" textlink="">
      <xdr:nvSpPr>
        <xdr:cNvPr id="121" name="TextBox 120">
          <a:extLst>
            <a:ext uri="{FF2B5EF4-FFF2-40B4-BE49-F238E27FC236}">
              <a16:creationId xmlns:a16="http://schemas.microsoft.com/office/drawing/2014/main" id="{2A1E5292-4A28-80F4-68FD-F415A216D15A}"/>
            </a:ext>
          </a:extLst>
        </xdr:cNvPr>
        <xdr:cNvSpPr txBox="1"/>
      </xdr:nvSpPr>
      <xdr:spPr bwMode="auto">
        <a:xfrm>
          <a:off x="11676529" y="7575175"/>
          <a:ext cx="1449295" cy="48558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l" eaLnBrk="0" hangingPunct="0"/>
          <a:r>
            <a:rPr lang="en-US" sz="900" b="1" i="0" dirty="0">
              <a:solidFill>
                <a:schemeClr val="accent1"/>
              </a:solidFill>
              <a:latin typeface="+mn-lt"/>
              <a:ea typeface="Times New Roman" charset="0"/>
              <a:cs typeface="Times New Roman" charset="0"/>
            </a:rPr>
            <a:t>production</a:t>
          </a:r>
        </a:p>
        <a:p>
          <a:pPr algn="l" eaLnBrk="0" hangingPunct="0"/>
          <a:r>
            <a:rPr lang="en-US" sz="900" b="1" i="0" dirty="0">
              <a:solidFill>
                <a:schemeClr val="accent2"/>
              </a:solidFill>
              <a:latin typeface="+mn-lt"/>
              <a:ea typeface="Times New Roman" charset="0"/>
              <a:cs typeface="Times New Roman" charset="0"/>
            </a:rPr>
            <a:t>consumption</a:t>
          </a:r>
        </a:p>
        <a:p>
          <a:pPr algn="l" eaLnBrk="0" hangingPunct="0"/>
          <a:r>
            <a:rPr lang="en-US" sz="900" b="1" i="0" dirty="0">
              <a:solidFill>
                <a:schemeClr val="accent3"/>
              </a:solidFill>
              <a:latin typeface="+mn-lt"/>
              <a:ea typeface="Times New Roman" charset="0"/>
              <a:cs typeface="Times New Roman" charset="0"/>
            </a:rPr>
            <a:t>average</a:t>
          </a:r>
          <a:r>
            <a:rPr lang="en-US" sz="900" b="1" i="0" baseline="0" dirty="0">
              <a:solidFill>
                <a:schemeClr val="accent3"/>
              </a:solidFill>
              <a:latin typeface="+mn-lt"/>
              <a:ea typeface="Times New Roman" charset="0"/>
              <a:cs typeface="Times New Roman" charset="0"/>
            </a:rPr>
            <a:t> consumer stocks</a:t>
          </a:r>
          <a:endParaRPr lang="en-US" sz="900" b="1" i="0" dirty="0">
            <a:solidFill>
              <a:schemeClr val="accent3"/>
            </a:solidFill>
            <a:latin typeface="+mn-lt"/>
            <a:ea typeface="Times New Roman" charset="0"/>
            <a:cs typeface="Times New Roman" charset="0"/>
          </a:endParaRPr>
        </a:p>
      </xdr:txBody>
    </xdr:sp>
    <xdr:clientData/>
  </xdr:twoCellAnchor>
  <xdr:twoCellAnchor>
    <xdr:from>
      <xdr:col>6</xdr:col>
      <xdr:colOff>240553</xdr:colOff>
      <xdr:row>110</xdr:row>
      <xdr:rowOff>143435</xdr:rowOff>
    </xdr:from>
    <xdr:to>
      <xdr:col>7</xdr:col>
      <xdr:colOff>98612</xdr:colOff>
      <xdr:row>111</xdr:row>
      <xdr:rowOff>158376</xdr:rowOff>
    </xdr:to>
    <xdr:sp macro="" textlink="">
      <xdr:nvSpPr>
        <xdr:cNvPr id="123" name="TextBox 122">
          <a:extLst>
            <a:ext uri="{FF2B5EF4-FFF2-40B4-BE49-F238E27FC236}">
              <a16:creationId xmlns:a16="http://schemas.microsoft.com/office/drawing/2014/main" id="{5DC2DFF0-AAEC-F52D-D6AC-A174DC867750}"/>
            </a:ext>
          </a:extLst>
        </xdr:cNvPr>
        <xdr:cNvSpPr txBox="1"/>
      </xdr:nvSpPr>
      <xdr:spPr bwMode="auto">
        <a:xfrm>
          <a:off x="9608671" y="18790023"/>
          <a:ext cx="566270"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rgbClr val="333333"/>
              </a:solidFill>
              <a:latin typeface="+mn-lt"/>
              <a:ea typeface="Times New Roman" charset="0"/>
              <a:cs typeface="Times New Roman" charset="0"/>
            </a:rPr>
            <a:t>total</a:t>
          </a:r>
        </a:p>
      </xdr:txBody>
    </xdr:sp>
    <xdr:clientData/>
  </xdr:twoCellAnchor>
  <xdr:twoCellAnchor>
    <xdr:from>
      <xdr:col>6</xdr:col>
      <xdr:colOff>255495</xdr:colOff>
      <xdr:row>113</xdr:row>
      <xdr:rowOff>106081</xdr:rowOff>
    </xdr:from>
    <xdr:to>
      <xdr:col>7</xdr:col>
      <xdr:colOff>113554</xdr:colOff>
      <xdr:row>114</xdr:row>
      <xdr:rowOff>121023</xdr:rowOff>
    </xdr:to>
    <xdr:sp macro="" textlink="">
      <xdr:nvSpPr>
        <xdr:cNvPr id="124" name="TextBox 123">
          <a:extLst>
            <a:ext uri="{FF2B5EF4-FFF2-40B4-BE49-F238E27FC236}">
              <a16:creationId xmlns:a16="http://schemas.microsoft.com/office/drawing/2014/main" id="{F39462CD-7146-4568-B25A-A917FFB54BB8}"/>
            </a:ext>
          </a:extLst>
        </xdr:cNvPr>
        <xdr:cNvSpPr txBox="1"/>
      </xdr:nvSpPr>
      <xdr:spPr bwMode="auto">
        <a:xfrm>
          <a:off x="9623613" y="19290552"/>
          <a:ext cx="566270" cy="194236"/>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bg1">
                  <a:lumMod val="75000"/>
                </a:schemeClr>
              </a:solidFill>
              <a:latin typeface="+mn-lt"/>
              <a:ea typeface="Times New Roman" charset="0"/>
              <a:cs typeface="Times New Roman" charset="0"/>
            </a:rPr>
            <a:t>coal</a:t>
          </a:r>
        </a:p>
      </xdr:txBody>
    </xdr:sp>
    <xdr:clientData/>
  </xdr:twoCellAnchor>
  <xdr:twoCellAnchor>
    <xdr:from>
      <xdr:col>6</xdr:col>
      <xdr:colOff>315259</xdr:colOff>
      <xdr:row>120</xdr:row>
      <xdr:rowOff>31377</xdr:rowOff>
    </xdr:from>
    <xdr:to>
      <xdr:col>7</xdr:col>
      <xdr:colOff>397435</xdr:colOff>
      <xdr:row>121</xdr:row>
      <xdr:rowOff>46317</xdr:rowOff>
    </xdr:to>
    <xdr:sp macro="" textlink="">
      <xdr:nvSpPr>
        <xdr:cNvPr id="125" name="TextBox 124">
          <a:extLst>
            <a:ext uri="{FF2B5EF4-FFF2-40B4-BE49-F238E27FC236}">
              <a16:creationId xmlns:a16="http://schemas.microsoft.com/office/drawing/2014/main" id="{2EC02EC2-AFB6-4D32-8967-C9520BF337D0}"/>
            </a:ext>
          </a:extLst>
        </xdr:cNvPr>
        <xdr:cNvSpPr txBox="1"/>
      </xdr:nvSpPr>
      <xdr:spPr bwMode="auto">
        <a:xfrm>
          <a:off x="9683377" y="20470906"/>
          <a:ext cx="790387" cy="194235"/>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1" i="0" dirty="0">
              <a:solidFill>
                <a:schemeClr val="accent1"/>
              </a:solidFill>
              <a:latin typeface="+mn-lt"/>
              <a:ea typeface="Times New Roman" charset="0"/>
              <a:cs typeface="Times New Roman" charset="0"/>
            </a:rPr>
            <a:t>natural gas</a:t>
          </a:r>
        </a:p>
      </xdr:txBody>
    </xdr:sp>
    <xdr:clientData/>
  </xdr:twoCellAnchor>
  <xdr:twoCellAnchor>
    <xdr:from>
      <xdr:col>1</xdr:col>
      <xdr:colOff>156882</xdr:colOff>
      <xdr:row>165</xdr:row>
      <xdr:rowOff>156883</xdr:rowOff>
    </xdr:from>
    <xdr:to>
      <xdr:col>4</xdr:col>
      <xdr:colOff>246530</xdr:colOff>
      <xdr:row>167</xdr:row>
      <xdr:rowOff>22412</xdr:rowOff>
    </xdr:to>
    <xdr:sp macro="" textlink="">
      <xdr:nvSpPr>
        <xdr:cNvPr id="126" name="TextBox 125">
          <a:extLst>
            <a:ext uri="{FF2B5EF4-FFF2-40B4-BE49-F238E27FC236}">
              <a16:creationId xmlns:a16="http://schemas.microsoft.com/office/drawing/2014/main" id="{3383DDE1-B8A8-B595-B479-D3D686645932}"/>
            </a:ext>
          </a:extLst>
        </xdr:cNvPr>
        <xdr:cNvSpPr txBox="1"/>
      </xdr:nvSpPr>
      <xdr:spPr bwMode="auto">
        <a:xfrm>
          <a:off x="5326529" y="36800118"/>
          <a:ext cx="2883648" cy="224118"/>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1000" b="0" i="0" dirty="0">
              <a:solidFill>
                <a:sysClr val="windowText" lastClr="000000"/>
              </a:solidFill>
              <a:latin typeface="+mn-lt"/>
              <a:ea typeface="Times New Roman" charset="0"/>
              <a:cs typeface="Times New Roman" charset="0"/>
            </a:rPr>
            <a:t>percentage</a:t>
          </a:r>
        </a:p>
      </xdr:txBody>
    </xdr:sp>
    <xdr:clientData/>
  </xdr:twoCellAnchor>
  <xdr:twoCellAnchor>
    <xdr:from>
      <xdr:col>1</xdr:col>
      <xdr:colOff>446159</xdr:colOff>
      <xdr:row>185</xdr:row>
      <xdr:rowOff>164353</xdr:rowOff>
    </xdr:from>
    <xdr:to>
      <xdr:col>9</xdr:col>
      <xdr:colOff>80517</xdr:colOff>
      <xdr:row>188</xdr:row>
      <xdr:rowOff>32656</xdr:rowOff>
    </xdr:to>
    <xdr:sp macro="" textlink="">
      <xdr:nvSpPr>
        <xdr:cNvPr id="127" name="TextBox 1">
          <a:extLst>
            <a:ext uri="{FF2B5EF4-FFF2-40B4-BE49-F238E27FC236}">
              <a16:creationId xmlns:a16="http://schemas.microsoft.com/office/drawing/2014/main" id="{A5F034F6-2A5B-4D15-8745-2B2A9E63F1DC}"/>
            </a:ext>
          </a:extLst>
        </xdr:cNvPr>
        <xdr:cNvSpPr txBox="1"/>
      </xdr:nvSpPr>
      <xdr:spPr bwMode="auto">
        <a:xfrm>
          <a:off x="5608335" y="31974118"/>
          <a:ext cx="5924594" cy="406185"/>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Tables 1.10, 1.11, 11.2, and 11.3</a:t>
          </a:r>
        </a:p>
        <a:p>
          <a:pPr eaLnBrk="0" hangingPunct="0"/>
          <a:r>
            <a:rPr lang="en-US" sz="900" i="0" baseline="0">
              <a:solidFill>
                <a:sysClr val="windowText" lastClr="000000"/>
              </a:solidFill>
              <a:latin typeface="+mn-lt"/>
              <a:ea typeface="Times New Roman" charset="0"/>
              <a:cs typeface="Times New Roman" charset="0"/>
            </a:rPr>
            <a:t>Note: HDD = heating degree days; CDD = cooling degree days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29882</xdr:colOff>
      <xdr:row>185</xdr:row>
      <xdr:rowOff>112058</xdr:rowOff>
    </xdr:from>
    <xdr:to>
      <xdr:col>1</xdr:col>
      <xdr:colOff>441362</xdr:colOff>
      <xdr:row>187</xdr:row>
      <xdr:rowOff>34687</xdr:rowOff>
    </xdr:to>
    <xdr:pic>
      <xdr:nvPicPr>
        <xdr:cNvPr id="128" name="Picture 127">
          <a:extLst>
            <a:ext uri="{FF2B5EF4-FFF2-40B4-BE49-F238E27FC236}">
              <a16:creationId xmlns:a16="http://schemas.microsoft.com/office/drawing/2014/main" id="{0BEEE31C-822B-462A-B6E4-81FA8FC4D63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192058" y="31921823"/>
          <a:ext cx="411480" cy="281217"/>
        </a:xfrm>
        <a:prstGeom prst="rect">
          <a:avLst/>
        </a:prstGeom>
      </xdr:spPr>
    </xdr:pic>
    <xdr:clientData/>
  </xdr:twoCellAnchor>
  <xdr:oneCellAnchor>
    <xdr:from>
      <xdr:col>3</xdr:col>
      <xdr:colOff>705971</xdr:colOff>
      <xdr:row>239</xdr:row>
      <xdr:rowOff>67235</xdr:rowOff>
    </xdr:from>
    <xdr:ext cx="243593" cy="178832"/>
    <xdr:sp macro="" textlink="">
      <xdr:nvSpPr>
        <xdr:cNvPr id="2" name="TextBox 1">
          <a:extLst>
            <a:ext uri="{FF2B5EF4-FFF2-40B4-BE49-F238E27FC236}">
              <a16:creationId xmlns:a16="http://schemas.microsoft.com/office/drawing/2014/main" id="{4BFE95D2-1616-41A2-A509-BE28E083B0AF}"/>
            </a:ext>
          </a:extLst>
        </xdr:cNvPr>
        <xdr:cNvSpPr txBox="1"/>
      </xdr:nvSpPr>
      <xdr:spPr bwMode="auto">
        <a:xfrm>
          <a:off x="7957671" y="41139035"/>
          <a:ext cx="243593"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ysClr val="windowText" lastClr="000000"/>
              </a:solidFill>
              <a:latin typeface="+mn-lt"/>
              <a:ea typeface="Times New Roman" charset="0"/>
              <a:cs typeface="Times New Roman" charset="0"/>
            </a:rPr>
            <a:t>total</a:t>
          </a:r>
          <a:endParaRPr lang="en-US" sz="900" b="1" i="0" baseline="0" dirty="0">
            <a:solidFill>
              <a:sysClr val="windowText" lastClr="000000"/>
            </a:solidFill>
            <a:latin typeface="+mn-lt"/>
            <a:ea typeface="Times New Roman" charset="0"/>
            <a:cs typeface="Times New Roman" charset="0"/>
          </a:endParaRPr>
        </a:p>
      </xdr:txBody>
    </xdr:sp>
    <xdr:clientData/>
  </xdr:oneCellAnchor>
  <xdr:oneCellAnchor>
    <xdr:from>
      <xdr:col>1</xdr:col>
      <xdr:colOff>523501</xdr:colOff>
      <xdr:row>167</xdr:row>
      <xdr:rowOff>145676</xdr:rowOff>
    </xdr:from>
    <xdr:ext cx="3756413" cy="444161"/>
    <xdr:sp macro="" textlink="">
      <xdr:nvSpPr>
        <xdr:cNvPr id="3" name="TextBox 2">
          <a:extLst>
            <a:ext uri="{FF2B5EF4-FFF2-40B4-BE49-F238E27FC236}">
              <a16:creationId xmlns:a16="http://schemas.microsoft.com/office/drawing/2014/main" id="{88C4D125-4151-4BFE-A64B-1AACCE561856}"/>
            </a:ext>
          </a:extLst>
        </xdr:cNvPr>
        <xdr:cNvSpPr txBox="1"/>
      </xdr:nvSpPr>
      <xdr:spPr bwMode="auto">
        <a:xfrm>
          <a:off x="5685677" y="28728147"/>
          <a:ext cx="3756413" cy="44416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5"/>
              </a:solidFill>
              <a:latin typeface="+mn-lt"/>
              <a:ea typeface="Times New Roman" charset="0"/>
              <a:cs typeface="Times New Roman" charset="0"/>
            </a:rPr>
            <a:t>annual</a:t>
          </a:r>
          <a:r>
            <a:rPr lang="en-US" sz="900" b="1" i="0" baseline="0" dirty="0">
              <a:solidFill>
                <a:schemeClr val="accent5"/>
              </a:solidFill>
              <a:latin typeface="+mn-lt"/>
              <a:ea typeface="Times New Roman" charset="0"/>
              <a:cs typeface="Times New Roman" charset="0"/>
            </a:rPr>
            <a:t> c</a:t>
          </a:r>
          <a:r>
            <a:rPr lang="en-US" sz="900" b="1" i="0" dirty="0">
              <a:solidFill>
                <a:schemeClr val="accent5"/>
              </a:solidFill>
              <a:latin typeface="+mn-lt"/>
              <a:ea typeface="Times New Roman" charset="0"/>
              <a:cs typeface="Times New Roman" charset="0"/>
            </a:rPr>
            <a:t>hange in HDD</a:t>
          </a:r>
        </a:p>
        <a:p>
          <a:pPr eaLnBrk="0" hangingPunct="0"/>
          <a:r>
            <a:rPr lang="en-US" sz="900" b="1" i="0" baseline="0" dirty="0">
              <a:solidFill>
                <a:schemeClr val="accent1"/>
              </a:solidFill>
              <a:latin typeface="+mn-lt"/>
              <a:ea typeface="Times New Roman" charset="0"/>
              <a:cs typeface="Times New Roman" charset="0"/>
            </a:rPr>
            <a:t>annual change in CDD</a:t>
          </a:r>
        </a:p>
        <a:p>
          <a:pPr eaLnBrk="0" hangingPunct="0"/>
          <a:r>
            <a:rPr lang="en-US" sz="900" b="1" i="0" baseline="0" dirty="0">
              <a:solidFill>
                <a:sysClr val="windowText" lastClr="000000"/>
              </a:solidFill>
              <a:latin typeface="+mn-lt"/>
              <a:ea typeface="Times New Roman" charset="0"/>
              <a:cs typeface="Times New Roman" charset="0"/>
            </a:rPr>
            <a:t>annual change in residential plus commercial sector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xdr:txBody>
    </xdr:sp>
    <xdr:clientData/>
  </xdr:oneCellAnchor>
  <xdr:twoCellAnchor>
    <xdr:from>
      <xdr:col>2</xdr:col>
      <xdr:colOff>3737</xdr:colOff>
      <xdr:row>265</xdr:row>
      <xdr:rowOff>118782</xdr:rowOff>
    </xdr:from>
    <xdr:to>
      <xdr:col>11</xdr:col>
      <xdr:colOff>416950</xdr:colOff>
      <xdr:row>287</xdr:row>
      <xdr:rowOff>124519</xdr:rowOff>
    </xdr:to>
    <xdr:graphicFrame macro="">
      <xdr:nvGraphicFramePr>
        <xdr:cNvPr id="10" name="Chart 9">
          <a:extLst>
            <a:ext uri="{FF2B5EF4-FFF2-40B4-BE49-F238E27FC236}">
              <a16:creationId xmlns:a16="http://schemas.microsoft.com/office/drawing/2014/main" id="{591D9329-E9CA-C244-473A-797F752903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1308100</xdr:colOff>
      <xdr:row>303</xdr:row>
      <xdr:rowOff>67983</xdr:rowOff>
    </xdr:from>
    <xdr:to>
      <xdr:col>11</xdr:col>
      <xdr:colOff>346725</xdr:colOff>
      <xdr:row>325</xdr:row>
      <xdr:rowOff>73720</xdr:rowOff>
    </xdr:to>
    <xdr:graphicFrame macro="">
      <xdr:nvGraphicFramePr>
        <xdr:cNvPr id="11" name="Chart 10">
          <a:extLst>
            <a:ext uri="{FF2B5EF4-FFF2-40B4-BE49-F238E27FC236}">
              <a16:creationId xmlns:a16="http://schemas.microsoft.com/office/drawing/2014/main" id="{DC7DBE8E-08E9-2AB5-9291-E744608107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500467</xdr:colOff>
      <xdr:row>286</xdr:row>
      <xdr:rowOff>74706</xdr:rowOff>
    </xdr:from>
    <xdr:to>
      <xdr:col>11</xdr:col>
      <xdr:colOff>142295</xdr:colOff>
      <xdr:row>287</xdr:row>
      <xdr:rowOff>162981</xdr:rowOff>
    </xdr:to>
    <xdr:sp macro="" textlink="">
      <xdr:nvSpPr>
        <xdr:cNvPr id="12" name="TextBox 1">
          <a:extLst>
            <a:ext uri="{FF2B5EF4-FFF2-40B4-BE49-F238E27FC236}">
              <a16:creationId xmlns:a16="http://schemas.microsoft.com/office/drawing/2014/main" id="{816B536B-C7AF-400B-BDAF-941CDA188E81}"/>
            </a:ext>
          </a:extLst>
        </xdr:cNvPr>
        <xdr:cNvSpPr txBox="1"/>
      </xdr:nvSpPr>
      <xdr:spPr bwMode="auto">
        <a:xfrm>
          <a:off x="7044702" y="66107235"/>
          <a:ext cx="5976887" cy="26757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Tables 2 and 9a</a:t>
          </a:r>
        </a:p>
        <a:p>
          <a:pPr eaLnBrk="0" hangingPunct="0"/>
          <a:r>
            <a:rPr lang="en-US" sz="900" i="0" baseline="0">
              <a:solidFill>
                <a:sysClr val="windowText" lastClr="000000"/>
              </a:solidFill>
              <a:latin typeface="+mn-lt"/>
              <a:ea typeface="Times New Roman" charset="0"/>
              <a:cs typeface="Times New Roman" charset="0"/>
            </a:rPr>
            <a:t>Note: Retail gasoline price pertains to regular grade gasoline</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2</xdr:col>
      <xdr:colOff>59766</xdr:colOff>
      <xdr:row>286</xdr:row>
      <xdr:rowOff>29018</xdr:rowOff>
    </xdr:from>
    <xdr:to>
      <xdr:col>2</xdr:col>
      <xdr:colOff>474421</xdr:colOff>
      <xdr:row>287</xdr:row>
      <xdr:rowOff>124860</xdr:rowOff>
    </xdr:to>
    <xdr:pic>
      <xdr:nvPicPr>
        <xdr:cNvPr id="13" name="Picture 12">
          <a:extLst>
            <a:ext uri="{FF2B5EF4-FFF2-40B4-BE49-F238E27FC236}">
              <a16:creationId xmlns:a16="http://schemas.microsoft.com/office/drawing/2014/main" id="{44EF9226-045B-4C77-A50C-65A44680ED7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596531" y="49984842"/>
          <a:ext cx="414655" cy="275136"/>
        </a:xfrm>
        <a:prstGeom prst="rect">
          <a:avLst/>
        </a:prstGeom>
      </xdr:spPr>
    </xdr:pic>
    <xdr:clientData/>
  </xdr:twoCellAnchor>
  <xdr:twoCellAnchor>
    <xdr:from>
      <xdr:col>2</xdr:col>
      <xdr:colOff>95395</xdr:colOff>
      <xdr:row>266</xdr:row>
      <xdr:rowOff>29882</xdr:rowOff>
    </xdr:from>
    <xdr:to>
      <xdr:col>6</xdr:col>
      <xdr:colOff>685571</xdr:colOff>
      <xdr:row>267</xdr:row>
      <xdr:rowOff>89647</xdr:rowOff>
    </xdr:to>
    <xdr:sp macro="" textlink="">
      <xdr:nvSpPr>
        <xdr:cNvPr id="14" name="TextBox 13">
          <a:extLst>
            <a:ext uri="{FF2B5EF4-FFF2-40B4-BE49-F238E27FC236}">
              <a16:creationId xmlns:a16="http://schemas.microsoft.com/office/drawing/2014/main" id="{CA9CFDAE-7E51-4FCE-A06B-4B62EE613A21}"/>
            </a:ext>
          </a:extLst>
        </xdr:cNvPr>
        <xdr:cNvSpPr txBox="1"/>
      </xdr:nvSpPr>
      <xdr:spPr bwMode="auto">
        <a:xfrm>
          <a:off x="6639630" y="62476529"/>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 miles per day</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463177</xdr:colOff>
      <xdr:row>266</xdr:row>
      <xdr:rowOff>29883</xdr:rowOff>
    </xdr:from>
    <xdr:to>
      <xdr:col>11</xdr:col>
      <xdr:colOff>395942</xdr:colOff>
      <xdr:row>267</xdr:row>
      <xdr:rowOff>89648</xdr:rowOff>
    </xdr:to>
    <xdr:sp macro="" textlink="">
      <xdr:nvSpPr>
        <xdr:cNvPr id="15" name="TextBox 14">
          <a:extLst>
            <a:ext uri="{FF2B5EF4-FFF2-40B4-BE49-F238E27FC236}">
              <a16:creationId xmlns:a16="http://schemas.microsoft.com/office/drawing/2014/main" id="{F89566FB-D813-4E7A-9514-9F50875ECFF7}"/>
            </a:ext>
          </a:extLst>
        </xdr:cNvPr>
        <xdr:cNvSpPr txBox="1"/>
      </xdr:nvSpPr>
      <xdr:spPr bwMode="auto">
        <a:xfrm>
          <a:off x="9846236" y="62476530"/>
          <a:ext cx="3429000"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twoCellAnchor>
    <xdr:from>
      <xdr:col>2</xdr:col>
      <xdr:colOff>407831</xdr:colOff>
      <xdr:row>323</xdr:row>
      <xdr:rowOff>73290</xdr:rowOff>
    </xdr:from>
    <xdr:to>
      <xdr:col>11</xdr:col>
      <xdr:colOff>49659</xdr:colOff>
      <xdr:row>325</xdr:row>
      <xdr:rowOff>89770</xdr:rowOff>
    </xdr:to>
    <xdr:sp macro="" textlink="">
      <xdr:nvSpPr>
        <xdr:cNvPr id="5" name="TextBox 1">
          <a:extLst>
            <a:ext uri="{FF2B5EF4-FFF2-40B4-BE49-F238E27FC236}">
              <a16:creationId xmlns:a16="http://schemas.microsoft.com/office/drawing/2014/main" id="{641E79F5-A5C1-4F8F-899D-4AB40AB4D2FA}"/>
            </a:ext>
          </a:extLst>
        </xdr:cNvPr>
        <xdr:cNvSpPr txBox="1"/>
      </xdr:nvSpPr>
      <xdr:spPr bwMode="auto">
        <a:xfrm>
          <a:off x="6943102" y="56550937"/>
          <a:ext cx="5961945" cy="375068"/>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Short-term Energy Outlook</a:t>
          </a:r>
          <a:r>
            <a:rPr lang="en-US" sz="900" i="0" baseline="0">
              <a:solidFill>
                <a:sysClr val="windowText" lastClr="000000"/>
              </a:solidFill>
              <a:latin typeface="+mn-lt"/>
              <a:ea typeface="Times New Roman" charset="0"/>
              <a:cs typeface="Times New Roman" charset="0"/>
            </a:rPr>
            <a:t>, October 2023, Table 2; U.S. Transportation Security Administration, </a:t>
          </a:r>
          <a:r>
            <a:rPr lang="en-US" sz="900" i="1" baseline="0">
              <a:solidFill>
                <a:sysClr val="windowText" lastClr="000000"/>
              </a:solidFill>
              <a:latin typeface="+mn-lt"/>
              <a:ea typeface="Times New Roman" charset="0"/>
              <a:cs typeface="Times New Roman" charset="0"/>
            </a:rPr>
            <a:t>TSA Passenger Volumes</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xdr:col>
      <xdr:colOff>1338730</xdr:colOff>
      <xdr:row>323</xdr:row>
      <xdr:rowOff>67867</xdr:rowOff>
    </xdr:from>
    <xdr:to>
      <xdr:col>2</xdr:col>
      <xdr:colOff>381785</xdr:colOff>
      <xdr:row>324</xdr:row>
      <xdr:rowOff>163709</xdr:rowOff>
    </xdr:to>
    <xdr:pic>
      <xdr:nvPicPr>
        <xdr:cNvPr id="6" name="Picture 5">
          <a:extLst>
            <a:ext uri="{FF2B5EF4-FFF2-40B4-BE49-F238E27FC236}">
              <a16:creationId xmlns:a16="http://schemas.microsoft.com/office/drawing/2014/main" id="{292268FC-5BED-478C-AA3D-343CF058BE7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502401" y="56545514"/>
          <a:ext cx="414655" cy="275136"/>
        </a:xfrm>
        <a:prstGeom prst="rect">
          <a:avLst/>
        </a:prstGeom>
      </xdr:spPr>
    </xdr:pic>
    <xdr:clientData/>
  </xdr:twoCellAnchor>
  <xdr:twoCellAnchor>
    <xdr:from>
      <xdr:col>2</xdr:col>
      <xdr:colOff>2759</xdr:colOff>
      <xdr:row>303</xdr:row>
      <xdr:rowOff>135965</xdr:rowOff>
    </xdr:from>
    <xdr:to>
      <xdr:col>6</xdr:col>
      <xdr:colOff>592935</xdr:colOff>
      <xdr:row>305</xdr:row>
      <xdr:rowOff>16436</xdr:rowOff>
    </xdr:to>
    <xdr:sp macro="" textlink="">
      <xdr:nvSpPr>
        <xdr:cNvPr id="7" name="TextBox 6">
          <a:extLst>
            <a:ext uri="{FF2B5EF4-FFF2-40B4-BE49-F238E27FC236}">
              <a16:creationId xmlns:a16="http://schemas.microsoft.com/office/drawing/2014/main" id="{A08BE710-B687-49AE-8102-20606BA99769}"/>
            </a:ext>
          </a:extLst>
        </xdr:cNvPr>
        <xdr:cNvSpPr txBox="1"/>
      </xdr:nvSpPr>
      <xdr:spPr bwMode="auto">
        <a:xfrm>
          <a:off x="6538030" y="53027730"/>
          <a:ext cx="3423023"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eaLnBrk="0" hangingPunct="0"/>
          <a:r>
            <a:rPr lang="en-US" sz="900" b="0" i="0" dirty="0">
              <a:solidFill>
                <a:sysClr val="windowText" lastClr="000000"/>
              </a:solidFill>
              <a:latin typeface="+mn-lt"/>
              <a:ea typeface="Times New Roman" charset="0"/>
              <a:cs typeface="Times New Roman" charset="0"/>
            </a:rPr>
            <a:t>million</a:t>
          </a:r>
          <a:r>
            <a:rPr lang="en-US" sz="900" b="0" i="0" baseline="0" dirty="0">
              <a:solidFill>
                <a:sysClr val="windowText" lastClr="000000"/>
              </a:solidFill>
              <a:latin typeface="+mn-lt"/>
              <a:ea typeface="Times New Roman" charset="0"/>
              <a:cs typeface="Times New Roman" charset="0"/>
            </a:rPr>
            <a:t>s of passengers</a:t>
          </a:r>
          <a:endParaRPr lang="en-US" sz="900" b="0" i="0" dirty="0">
            <a:solidFill>
              <a:sysClr val="windowText" lastClr="000000"/>
            </a:solidFill>
            <a:latin typeface="+mn-lt"/>
            <a:ea typeface="Times New Roman" charset="0"/>
            <a:cs typeface="Times New Roman" charset="0"/>
          </a:endParaRPr>
        </a:p>
      </xdr:txBody>
    </xdr:sp>
    <xdr:clientData/>
  </xdr:twoCellAnchor>
  <xdr:twoCellAnchor>
    <xdr:from>
      <xdr:col>6</xdr:col>
      <xdr:colOff>370541</xdr:colOff>
      <xdr:row>303</xdr:row>
      <xdr:rowOff>135966</xdr:rowOff>
    </xdr:from>
    <xdr:to>
      <xdr:col>11</xdr:col>
      <xdr:colOff>303306</xdr:colOff>
      <xdr:row>305</xdr:row>
      <xdr:rowOff>16437</xdr:rowOff>
    </xdr:to>
    <xdr:sp macro="" textlink="">
      <xdr:nvSpPr>
        <xdr:cNvPr id="8" name="TextBox 7">
          <a:extLst>
            <a:ext uri="{FF2B5EF4-FFF2-40B4-BE49-F238E27FC236}">
              <a16:creationId xmlns:a16="http://schemas.microsoft.com/office/drawing/2014/main" id="{62F1D6DF-443F-4D1F-8C54-11A3C51E12AD}"/>
            </a:ext>
          </a:extLst>
        </xdr:cNvPr>
        <xdr:cNvSpPr txBox="1"/>
      </xdr:nvSpPr>
      <xdr:spPr bwMode="auto">
        <a:xfrm>
          <a:off x="9738659" y="53027731"/>
          <a:ext cx="3420035" cy="239059"/>
        </a:xfrm>
        <a:prstGeom prst="rect">
          <a:avLst/>
        </a:prstGeom>
        <a:noFill/>
        <a:ln w="9525">
          <a:noFill/>
          <a:miter lim="800000"/>
          <a:headEnd/>
          <a:tailEnd/>
        </a:ln>
      </xdr:spPr>
      <xdr:txBody>
        <a:bodyPr vertOverflow="clip" horzOverflow="clip" wrap="square" lIns="0" tIns="0" rIns="0" rtlCol="0" anchor="t">
          <a:prstTxWarp prst="textNoShape">
            <a:avLst/>
          </a:prstTxWarp>
        </a:bodyPr>
        <a:lstStyle/>
        <a:p>
          <a:pPr algn="r" eaLnBrk="0" hangingPunct="0"/>
          <a:r>
            <a:rPr lang="en-US" sz="900" b="0" i="0" dirty="0">
              <a:solidFill>
                <a:sysClr val="windowText" lastClr="000000"/>
              </a:solidFill>
              <a:latin typeface="+mn-lt"/>
              <a:ea typeface="Times New Roman" charset="0"/>
              <a:cs typeface="Times New Roman" charset="0"/>
            </a:rPr>
            <a:t>dollars per gallon</a:t>
          </a:r>
        </a:p>
      </xdr:txBody>
    </xdr:sp>
    <xdr:clientData/>
  </xdr:twoCellAnchor>
  <xdr:oneCellAnchor>
    <xdr:from>
      <xdr:col>5</xdr:col>
      <xdr:colOff>471330</xdr:colOff>
      <xdr:row>274</xdr:row>
      <xdr:rowOff>91451</xdr:rowOff>
    </xdr:from>
    <xdr:ext cx="1202081" cy="140137"/>
    <xdr:sp macro="" textlink="">
      <xdr:nvSpPr>
        <xdr:cNvPr id="9" name="TextBox 8">
          <a:extLst>
            <a:ext uri="{FF2B5EF4-FFF2-40B4-BE49-F238E27FC236}">
              <a16:creationId xmlns:a16="http://schemas.microsoft.com/office/drawing/2014/main" id="{74FEE03C-DA55-4EF5-8A99-0B4B5508BB18}"/>
            </a:ext>
          </a:extLst>
        </xdr:cNvPr>
        <xdr:cNvSpPr txBox="1"/>
      </xdr:nvSpPr>
      <xdr:spPr bwMode="auto">
        <a:xfrm>
          <a:off x="9144683" y="63972451"/>
          <a:ext cx="1202081" cy="140137"/>
        </a:xfrm>
        <a:prstGeom prst="rect">
          <a:avLst/>
        </a:prstGeom>
        <a:noFill/>
        <a:ln w="9525">
          <a:noFill/>
          <a:miter lim="800000"/>
          <a:headEnd/>
          <a:tailEnd/>
        </a:ln>
      </xdr:spPr>
      <xdr:txBody>
        <a:bodyPr vertOverflow="clip" horzOverflow="clip" wrap="none" lIns="0" tIns="0" rIns="0" rtlCol="0" anchor="t">
          <a:prstTxWarp prst="textNoShape">
            <a:avLst/>
          </a:prstTxWarp>
          <a:noAutofit/>
        </a:bodyPr>
        <a:lstStyle/>
        <a:p>
          <a:pPr eaLnBrk="0" hangingPunct="0"/>
          <a:r>
            <a:rPr lang="en-US" sz="900" b="1" i="0" baseline="0" dirty="0">
              <a:solidFill>
                <a:schemeClr val="accent2"/>
              </a:solidFill>
              <a:latin typeface="+mn-lt"/>
              <a:ea typeface="Times New Roman" charset="0"/>
              <a:cs typeface="Times New Roman" charset="0"/>
            </a:rPr>
            <a:t>retail gasoline price</a:t>
          </a:r>
        </a:p>
      </xdr:txBody>
    </xdr:sp>
    <xdr:clientData/>
  </xdr:oneCellAnchor>
  <xdr:oneCellAnchor>
    <xdr:from>
      <xdr:col>5</xdr:col>
      <xdr:colOff>388471</xdr:colOff>
      <xdr:row>268</xdr:row>
      <xdr:rowOff>44824</xdr:rowOff>
    </xdr:from>
    <xdr:ext cx="1193212" cy="178832"/>
    <xdr:sp macro="" textlink="">
      <xdr:nvSpPr>
        <xdr:cNvPr id="16" name="TextBox 15">
          <a:extLst>
            <a:ext uri="{FF2B5EF4-FFF2-40B4-BE49-F238E27FC236}">
              <a16:creationId xmlns:a16="http://schemas.microsoft.com/office/drawing/2014/main" id="{FEE10B71-4EE3-464F-93AC-FA5D5DDFA583}"/>
            </a:ext>
          </a:extLst>
        </xdr:cNvPr>
        <xdr:cNvSpPr txBox="1"/>
      </xdr:nvSpPr>
      <xdr:spPr bwMode="auto">
        <a:xfrm>
          <a:off x="9031942" y="46773353"/>
          <a:ext cx="1193212" cy="178832"/>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vehicle miles</a:t>
          </a:r>
          <a:r>
            <a:rPr lang="en-US" sz="900" b="1" i="0" baseline="0" dirty="0">
              <a:solidFill>
                <a:schemeClr val="accent1"/>
              </a:solidFill>
              <a:latin typeface="+mn-lt"/>
              <a:ea typeface="Times New Roman" charset="0"/>
              <a:cs typeface="Times New Roman" charset="0"/>
            </a:rPr>
            <a:t> traveled</a:t>
          </a:r>
        </a:p>
      </xdr:txBody>
    </xdr:sp>
    <xdr:clientData/>
  </xdr:oneCellAnchor>
  <xdr:oneCellAnchor>
    <xdr:from>
      <xdr:col>5</xdr:col>
      <xdr:colOff>422836</xdr:colOff>
      <xdr:row>309</xdr:row>
      <xdr:rowOff>98612</xdr:rowOff>
    </xdr:from>
    <xdr:ext cx="1211998" cy="311496"/>
    <xdr:sp macro="" textlink="">
      <xdr:nvSpPr>
        <xdr:cNvPr id="18" name="TextBox 17">
          <a:extLst>
            <a:ext uri="{FF2B5EF4-FFF2-40B4-BE49-F238E27FC236}">
              <a16:creationId xmlns:a16="http://schemas.microsoft.com/office/drawing/2014/main" id="{4F04DFF2-7872-40E3-8377-D878BD49B894}"/>
            </a:ext>
          </a:extLst>
        </xdr:cNvPr>
        <xdr:cNvSpPr txBox="1"/>
      </xdr:nvSpPr>
      <xdr:spPr bwMode="auto">
        <a:xfrm>
          <a:off x="9066307" y="54185671"/>
          <a:ext cx="1211998" cy="311496"/>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r>
            <a:rPr lang="en-US" sz="900" b="1" i="0" dirty="0">
              <a:solidFill>
                <a:schemeClr val="accent1"/>
              </a:solidFill>
              <a:latin typeface="+mn-lt"/>
              <a:ea typeface="Times New Roman" charset="0"/>
              <a:cs typeface="Times New Roman" charset="0"/>
            </a:rPr>
            <a:t>air travel passengers</a:t>
          </a:r>
        </a:p>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BD732A"/>
              </a:solidFill>
              <a:effectLst/>
              <a:uLnTx/>
              <a:uFillTx/>
              <a:latin typeface="+mn-lt"/>
              <a:ea typeface="Times New Roman" charset="0"/>
              <a:cs typeface="Times New Roman" charset="0"/>
            </a:rPr>
            <a:t>refiner price of jet fuel</a:t>
          </a:r>
        </a:p>
      </xdr:txBody>
    </xdr:sp>
    <xdr:clientData/>
  </xdr:oneCellAnchor>
  <xdr:twoCellAnchor>
    <xdr:from>
      <xdr:col>11</xdr:col>
      <xdr:colOff>706436</xdr:colOff>
      <xdr:row>78</xdr:row>
      <xdr:rowOff>33337</xdr:rowOff>
    </xdr:from>
    <xdr:to>
      <xdr:col>22</xdr:col>
      <xdr:colOff>396875</xdr:colOff>
      <xdr:row>98</xdr:row>
      <xdr:rowOff>70421</xdr:rowOff>
    </xdr:to>
    <xdr:graphicFrame macro="">
      <xdr:nvGraphicFramePr>
        <xdr:cNvPr id="17" name="Chart 16">
          <a:extLst>
            <a:ext uri="{FF2B5EF4-FFF2-40B4-BE49-F238E27FC236}">
              <a16:creationId xmlns:a16="http://schemas.microsoft.com/office/drawing/2014/main" id="{117B1BB1-F074-D9E7-31CE-880472B808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12</xdr:col>
      <xdr:colOff>47625</xdr:colOff>
      <xdr:row>78</xdr:row>
      <xdr:rowOff>63500</xdr:rowOff>
    </xdr:from>
    <xdr:to>
      <xdr:col>17</xdr:col>
      <xdr:colOff>168372</xdr:colOff>
      <xdr:row>79</xdr:row>
      <xdr:rowOff>150812</xdr:rowOff>
    </xdr:to>
    <xdr:sp macro="" textlink="">
      <xdr:nvSpPr>
        <xdr:cNvPr id="19" name="TextBox 1">
          <a:extLst>
            <a:ext uri="{FF2B5EF4-FFF2-40B4-BE49-F238E27FC236}">
              <a16:creationId xmlns:a16="http://schemas.microsoft.com/office/drawing/2014/main" id="{35FE4DC0-97F9-6811-2695-45046ECCFB34}"/>
            </a:ext>
          </a:extLst>
        </xdr:cNvPr>
        <xdr:cNvSpPr txBox="1"/>
      </xdr:nvSpPr>
      <xdr:spPr bwMode="auto">
        <a:xfrm>
          <a:off x="13589000" y="13723938"/>
          <a:ext cx="4057747" cy="261937"/>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1000" b="0" i="0">
              <a:solidFill>
                <a:sysClr val="windowText" lastClr="000000"/>
              </a:solidFill>
              <a:latin typeface="+mn-lt"/>
              <a:ea typeface="Times New Roman" charset="0"/>
              <a:cs typeface="Times New Roman" charset="0"/>
            </a:rPr>
            <a:t>percentage</a:t>
          </a:r>
        </a:p>
      </xdr:txBody>
    </xdr:sp>
    <xdr:clientData/>
  </xdr:twoCellAnchor>
  <xdr:twoCellAnchor>
    <xdr:from>
      <xdr:col>12</xdr:col>
      <xdr:colOff>455954</xdr:colOff>
      <xdr:row>95</xdr:row>
      <xdr:rowOff>142876</xdr:rowOff>
    </xdr:from>
    <xdr:to>
      <xdr:col>20</xdr:col>
      <xdr:colOff>307426</xdr:colOff>
      <xdr:row>97</xdr:row>
      <xdr:rowOff>159356</xdr:rowOff>
    </xdr:to>
    <xdr:sp macro="" textlink="">
      <xdr:nvSpPr>
        <xdr:cNvPr id="20" name="TextBox 1">
          <a:extLst>
            <a:ext uri="{FF2B5EF4-FFF2-40B4-BE49-F238E27FC236}">
              <a16:creationId xmlns:a16="http://schemas.microsoft.com/office/drawing/2014/main" id="{5723901B-B77C-440A-925D-0CA91DB107A4}"/>
            </a:ext>
          </a:extLst>
        </xdr:cNvPr>
        <xdr:cNvSpPr txBox="1"/>
      </xdr:nvSpPr>
      <xdr:spPr bwMode="auto">
        <a:xfrm>
          <a:off x="13997329" y="16771939"/>
          <a:ext cx="5947472" cy="365730"/>
        </a:xfrm>
        <a:prstGeom prst="rect">
          <a:avLst/>
        </a:prstGeom>
        <a:noFill/>
        <a:ln w="9525">
          <a:noFill/>
          <a:miter lim="800000"/>
          <a:headEnd/>
          <a:tailEnd/>
        </a:ln>
      </xdr:spPr>
      <xdr:txBody>
        <a:bodyPr wrap="square" lIns="0" tIns="0" rIns="0" rtlCol="0">
          <a:prstTxWarp prst="textNoShape">
            <a:avLst/>
          </a:prstTxWarp>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eaLnBrk="0" hangingPunct="0"/>
          <a:r>
            <a:rPr lang="en-US" sz="900" i="0">
              <a:solidFill>
                <a:sysClr val="windowText" lastClr="000000"/>
              </a:solidFill>
              <a:latin typeface="+mn-lt"/>
              <a:ea typeface="Times New Roman" charset="0"/>
              <a:cs typeface="Times New Roman" charset="0"/>
            </a:rPr>
            <a:t>Data</a:t>
          </a:r>
          <a:r>
            <a:rPr lang="en-US" sz="900" i="0" baseline="0">
              <a:solidFill>
                <a:sysClr val="windowText" lastClr="000000"/>
              </a:solidFill>
              <a:latin typeface="+mn-lt"/>
              <a:ea typeface="Times New Roman" charset="0"/>
              <a:cs typeface="Times New Roman" charset="0"/>
            </a:rPr>
            <a:t> s</a:t>
          </a:r>
          <a:r>
            <a:rPr lang="en-US" sz="900" i="0">
              <a:solidFill>
                <a:sysClr val="windowText" lastClr="000000"/>
              </a:solidFill>
              <a:latin typeface="+mn-lt"/>
              <a:ea typeface="Times New Roman" charset="0"/>
              <a:cs typeface="Times New Roman" charset="0"/>
            </a:rPr>
            <a:t>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October 2023, Table 7.2a Electricity Net Generation Total (All Sectors) and Table 10.6 Solar Electricity Net Generation. Zero-carbon generation does not include generation from distributed or small-scale solar PV.</a:t>
          </a:r>
          <a:endParaRPr lang="en-US" sz="900" i="0">
            <a:solidFill>
              <a:sysClr val="windowText" lastClr="000000"/>
            </a:solidFill>
            <a:latin typeface="+mn-lt"/>
            <a:ea typeface="Times New Roman" charset="0"/>
            <a:cs typeface="Times New Roman" charset="0"/>
          </a:endParaRPr>
        </a:p>
      </xdr:txBody>
    </xdr:sp>
    <xdr:clientData/>
  </xdr:twoCellAnchor>
  <xdr:twoCellAnchor editAs="oneCell">
    <xdr:from>
      <xdr:col>12</xdr:col>
      <xdr:colOff>39688</xdr:colOff>
      <xdr:row>95</xdr:row>
      <xdr:rowOff>152651</xdr:rowOff>
    </xdr:from>
    <xdr:to>
      <xdr:col>12</xdr:col>
      <xdr:colOff>453208</xdr:colOff>
      <xdr:row>97</xdr:row>
      <xdr:rowOff>79406</xdr:rowOff>
    </xdr:to>
    <xdr:pic>
      <xdr:nvPicPr>
        <xdr:cNvPr id="21" name="Picture 20">
          <a:extLst>
            <a:ext uri="{FF2B5EF4-FFF2-40B4-BE49-F238E27FC236}">
              <a16:creationId xmlns:a16="http://schemas.microsoft.com/office/drawing/2014/main" id="{3381ABE4-0420-4396-8C91-DA31B8B4CC1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3581063" y="16781714"/>
          <a:ext cx="413520" cy="276005"/>
        </a:xfrm>
        <a:prstGeom prst="rect">
          <a:avLst/>
        </a:prstGeom>
      </xdr:spPr>
    </xdr:pic>
    <xdr:clientData/>
  </xdr:twoCellAnchor>
  <xdr:oneCellAnchor>
    <xdr:from>
      <xdr:col>20</xdr:col>
      <xdr:colOff>468313</xdr:colOff>
      <xdr:row>85</xdr:row>
      <xdr:rowOff>7937</xdr:rowOff>
    </xdr:from>
    <xdr:ext cx="1526315" cy="1638141"/>
    <xdr:sp macro="" textlink="">
      <xdr:nvSpPr>
        <xdr:cNvPr id="22" name="TextBox 21">
          <a:extLst>
            <a:ext uri="{FF2B5EF4-FFF2-40B4-BE49-F238E27FC236}">
              <a16:creationId xmlns:a16="http://schemas.microsoft.com/office/drawing/2014/main" id="{92EE1658-5F3A-4F16-B616-576A73EB0BAB}"/>
            </a:ext>
          </a:extLst>
        </xdr:cNvPr>
        <xdr:cNvSpPr txBox="1"/>
      </xdr:nvSpPr>
      <xdr:spPr bwMode="auto">
        <a:xfrm>
          <a:off x="20105688" y="14890750"/>
          <a:ext cx="1526315" cy="1638141"/>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marL="0" marR="0" lvl="0" indent="0" defTabSz="914400" eaLnBrk="0" fontAlgn="auto" latinLnBrk="0" hangingPunct="0">
            <a:lnSpc>
              <a:spcPct val="100000"/>
            </a:lnSpc>
            <a:spcBef>
              <a:spcPts val="0"/>
            </a:spcBef>
            <a:spcAft>
              <a:spcPts val="0"/>
            </a:spcAft>
            <a:buClrTx/>
            <a:buSzTx/>
            <a:buFontTx/>
            <a:buNone/>
            <a:tabLst/>
            <a:defRPr/>
          </a:pPr>
          <a:r>
            <a:rPr kumimoji="0" lang="en-US" sz="900" b="1" i="0" u="none" strike="noStrike" kern="0" cap="none" spc="0" normalizeH="0" baseline="0" noProof="0" dirty="0">
              <a:ln>
                <a:noFill/>
              </a:ln>
              <a:solidFill>
                <a:srgbClr val="0096D7"/>
              </a:solidFill>
              <a:effectLst/>
              <a:uLnTx/>
              <a:uFillTx/>
              <a:latin typeface="+mn-lt"/>
              <a:ea typeface="Times New Roman" charset="0"/>
              <a:cs typeface="Times New Roman" charset="0"/>
            </a:rPr>
            <a:t>natural gas-fired generation</a:t>
          </a: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endParaRPr lang="en-US" sz="900" b="1" i="0" dirty="0">
            <a:solidFill>
              <a:srgbClr val="7F7F7F"/>
            </a:solidFill>
            <a:latin typeface="+mn-lt"/>
            <a:ea typeface="Times New Roman" charset="0"/>
            <a:cs typeface="Times New Roman" charset="0"/>
          </a:endParaRPr>
        </a:p>
        <a:p>
          <a:pPr eaLnBrk="0" hangingPunct="0"/>
          <a:r>
            <a:rPr lang="en-US" sz="900" b="1" i="0" dirty="0">
              <a:solidFill>
                <a:srgbClr val="7F7F7F"/>
              </a:solidFill>
              <a:latin typeface="+mn-lt"/>
              <a:ea typeface="Times New Roman" charset="0"/>
              <a:cs typeface="Times New Roman" charset="0"/>
            </a:rPr>
            <a:t>coal-fired generation</a:t>
          </a:r>
          <a:endParaRPr lang="en-US" sz="900" b="1" i="0" baseline="0" dirty="0">
            <a:solidFill>
              <a:srgbClr val="7F7F7F"/>
            </a:solidFill>
            <a:latin typeface="+mn-lt"/>
            <a:ea typeface="Times New Roman" charset="0"/>
            <a:cs typeface="Times New Roman" charset="0"/>
          </a:endParaRPr>
        </a:p>
        <a:p>
          <a:pPr eaLnBrk="0" hangingPunct="0"/>
          <a:r>
            <a:rPr lang="en-US" sz="900" b="1" i="0" baseline="0" dirty="0">
              <a:solidFill>
                <a:schemeClr val="accent5"/>
              </a:solidFill>
              <a:latin typeface="+mn-lt"/>
              <a:ea typeface="Times New Roman" charset="0"/>
              <a:cs typeface="Times New Roman" charset="0"/>
            </a:rPr>
            <a:t>nuclear</a:t>
          </a:r>
        </a:p>
        <a:p>
          <a:pPr eaLnBrk="0" hangingPunct="0"/>
          <a:r>
            <a:rPr lang="en-US" sz="900" b="1" i="0" baseline="0" dirty="0">
              <a:solidFill>
                <a:schemeClr val="accent4"/>
              </a:solidFill>
              <a:latin typeface="+mn-lt"/>
              <a:ea typeface="Times New Roman" charset="0"/>
              <a:cs typeface="Times New Roman" charset="0"/>
            </a:rPr>
            <a:t>solar and wind</a:t>
          </a:r>
        </a:p>
        <a:p>
          <a:pPr eaLnBrk="0" hangingPunct="0"/>
          <a:endParaRPr lang="en-US" sz="900" b="1" i="0" baseline="0" dirty="0">
            <a:solidFill>
              <a:schemeClr val="accent1"/>
            </a:solidFill>
            <a:latin typeface="+mn-lt"/>
            <a:ea typeface="Times New Roman" charset="0"/>
            <a:cs typeface="Times New Roman" charset="0"/>
          </a:endParaRPr>
        </a:p>
        <a:p>
          <a:pPr eaLnBrk="0" hangingPunct="0"/>
          <a:r>
            <a:rPr lang="en-US" sz="900" b="1" i="0" baseline="0" dirty="0">
              <a:solidFill>
                <a:schemeClr val="accent3"/>
              </a:solidFill>
              <a:latin typeface="+mn-lt"/>
              <a:ea typeface="Times New Roman" charset="0"/>
              <a:cs typeface="Times New Roman" charset="0"/>
            </a:rPr>
            <a:t>other renewables</a:t>
          </a:r>
        </a:p>
        <a:p>
          <a:pPr eaLnBrk="0" hangingPunct="0"/>
          <a:endParaRPr lang="en-US" sz="900" b="1" i="0" baseline="0" dirty="0">
            <a:solidFill>
              <a:schemeClr val="accent3"/>
            </a:solidFill>
            <a:latin typeface="+mn-lt"/>
            <a:ea typeface="Times New Roman" charset="0"/>
            <a:cs typeface="Times New Roman" charset="0"/>
          </a:endParaRPr>
        </a:p>
        <a:p>
          <a:pPr eaLnBrk="0" hangingPunct="0"/>
          <a:r>
            <a:rPr lang="en-US" sz="900" b="1" i="0" baseline="0" dirty="0">
              <a:solidFill>
                <a:schemeClr val="accent2"/>
              </a:solidFill>
              <a:latin typeface="+mn-lt"/>
              <a:ea typeface="Times New Roman" charset="0"/>
              <a:cs typeface="Times New Roman" charset="0"/>
            </a:rPr>
            <a:t>petroleum</a:t>
          </a:r>
        </a:p>
      </xdr:txBody>
    </xdr:sp>
    <xdr:clientData/>
  </xdr:oneCellAnchor>
</xdr:wsDr>
</file>

<file path=xl/drawings/drawing16.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1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19.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million</a:t>
          </a:r>
          <a:r>
            <a:rPr lang="en-US" sz="1000" b="0" i="0" baseline="0" dirty="0">
              <a:solidFill>
                <a:sysClr val="windowText" lastClr="000000"/>
              </a:solidFill>
              <a:latin typeface="+mn-lt"/>
              <a:ea typeface="Times New Roman" charset="0"/>
              <a:cs typeface="Times New Roman" charset="0"/>
            </a:rPr>
            <a:t> metric tons of carbon dioxide</a:t>
          </a:r>
          <a:endParaRPr lang="en-US" sz="1000" b="0" i="0" dirty="0">
            <a:solidFill>
              <a:sysClr val="windowText" lastClr="000000"/>
            </a:solidFill>
            <a:latin typeface="+mn-lt"/>
            <a:ea typeface="Times New Roman" charset="0"/>
            <a:cs typeface="Times New Roman"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21.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22.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23.xml><?xml version="1.0" encoding="utf-8"?>
<c:userShapes xmlns:c="http://schemas.openxmlformats.org/drawingml/2006/chart">
  <cdr:relSizeAnchor xmlns:cdr="http://schemas.openxmlformats.org/drawingml/2006/chartDrawing">
    <cdr:from>
      <cdr:x>0.00938</cdr:x>
      <cdr:y>0.02371</cdr:y>
    </cdr:from>
    <cdr:to>
      <cdr:x>0.43519</cdr:x>
      <cdr:y>0.07775</cdr:y>
    </cdr:to>
    <cdr:sp macro="" textlink="">
      <cdr:nvSpPr>
        <cdr:cNvPr id="2" name="TextBox 1">
          <a:extLst xmlns:a="http://schemas.openxmlformats.org/drawingml/2006/main">
            <a:ext uri="{FF2B5EF4-FFF2-40B4-BE49-F238E27FC236}">
              <a16:creationId xmlns:a16="http://schemas.microsoft.com/office/drawing/2014/main" id="{0380BE19-9DE9-7FCD-1E61-49A05BB3CFB4}"/>
            </a:ext>
          </a:extLst>
        </cdr:cNvPr>
        <cdr:cNvSpPr txBox="1"/>
      </cdr:nvSpPr>
      <cdr:spPr bwMode="auto">
        <a:xfrm xmlns:a="http://schemas.openxmlformats.org/drawingml/2006/main">
          <a:off x="63501" y="101600"/>
          <a:ext cx="2883647" cy="2315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thousand</a:t>
          </a:r>
          <a:r>
            <a:rPr lang="en-US" sz="1000" i="0" baseline="0" dirty="0">
              <a:solidFill>
                <a:srgbClr val="FF0000"/>
              </a:solidFill>
              <a:latin typeface="+mn-lt"/>
              <a:ea typeface="Times New Roman" charset="0"/>
              <a:cs typeface="Times New Roman" charset="0"/>
            </a:rPr>
            <a:t> </a:t>
          </a:r>
          <a:r>
            <a:rPr lang="en-US" sz="1000" i="0" baseline="0" dirty="0">
              <a:solidFill>
                <a:sysClr val="windowText" lastClr="000000"/>
              </a:solidFill>
              <a:latin typeface="+mn-lt"/>
              <a:ea typeface="Times New Roman" charset="0"/>
              <a:cs typeface="Times New Roman" charset="0"/>
            </a:rPr>
            <a:t>short tons</a:t>
          </a:r>
          <a:endParaRPr lang="en-US" sz="1000" i="0" dirty="0">
            <a:solidFill>
              <a:sysClr val="windowText" lastClr="000000"/>
            </a:solidFill>
            <a:latin typeface="+mn-lt"/>
            <a:ea typeface="Times New Roman" charset="0"/>
            <a:cs typeface="Times New Roman" charset="0"/>
          </a:endParaRPr>
        </a:p>
      </cdr:txBody>
    </cdr:sp>
  </cdr:relSizeAnchor>
</c:userShapes>
</file>

<file path=xl/drawings/drawing24.xml><?xml version="1.0" encoding="utf-8"?>
<xdr:wsDr xmlns:xdr="http://schemas.openxmlformats.org/drawingml/2006/spreadsheetDrawing" xmlns:a="http://schemas.openxmlformats.org/drawingml/2006/main">
  <xdr:oneCellAnchor>
    <xdr:from>
      <xdr:col>8</xdr:col>
      <xdr:colOff>428625</xdr:colOff>
      <xdr:row>35</xdr:row>
      <xdr:rowOff>0</xdr:rowOff>
    </xdr:from>
    <xdr:ext cx="65" cy="223203"/>
    <xdr:sp macro="" textlink="">
      <xdr:nvSpPr>
        <xdr:cNvPr id="2" name="TextBox 1">
          <a:extLst>
            <a:ext uri="{FF2B5EF4-FFF2-40B4-BE49-F238E27FC236}">
              <a16:creationId xmlns:a16="http://schemas.microsoft.com/office/drawing/2014/main" id="{D5C2326E-F474-4CED-BABA-2B6404EF6A54}"/>
            </a:ext>
          </a:extLst>
        </xdr:cNvPr>
        <xdr:cNvSpPr txBox="1"/>
      </xdr:nvSpPr>
      <xdr:spPr bwMode="auto">
        <a:xfrm>
          <a:off x="11454765" y="13350240"/>
          <a:ext cx="65" cy="223203"/>
        </a:xfrm>
        <a:prstGeom prst="rect">
          <a:avLst/>
        </a:prstGeom>
        <a:noFill/>
        <a:ln w="9525">
          <a:noFill/>
          <a:miter lim="800000"/>
          <a:headEnd/>
          <a:tailEnd/>
        </a:ln>
      </xdr:spPr>
      <xdr:txBody>
        <a:bodyPr vertOverflow="clip" horzOverflow="clip" wrap="none" lIns="0" tIns="0" rIns="0" rtlCol="0" anchor="t">
          <a:prstTxWarp prst="textNoShape">
            <a:avLst/>
          </a:prstTxWarp>
          <a:spAutoFit/>
        </a:bodyPr>
        <a:lstStyle/>
        <a:p>
          <a:pPr eaLnBrk="0" hangingPunct="0"/>
          <a:endParaRPr lang="en-US" sz="1200" i="0" dirty="0">
            <a:solidFill>
              <a:srgbClr val="333333"/>
            </a:solidFill>
            <a:latin typeface="+mn-lt"/>
            <a:ea typeface="Times New Roman" charset="0"/>
            <a:cs typeface="Times New Roman" charset="0"/>
          </a:endParaRPr>
        </a:p>
      </xdr:txBody>
    </xdr:sp>
    <xdr:clientData/>
  </xdr:oneCellAnchor>
  <xdr:twoCellAnchor>
    <xdr:from>
      <xdr:col>0</xdr:col>
      <xdr:colOff>5123862</xdr:colOff>
      <xdr:row>11</xdr:row>
      <xdr:rowOff>156455</xdr:rowOff>
    </xdr:from>
    <xdr:to>
      <xdr:col>10</xdr:col>
      <xdr:colOff>424541</xdr:colOff>
      <xdr:row>34</xdr:row>
      <xdr:rowOff>8038</xdr:rowOff>
    </xdr:to>
    <xdr:graphicFrame macro="">
      <xdr:nvGraphicFramePr>
        <xdr:cNvPr id="10" name="Chart 9">
          <a:extLst>
            <a:ext uri="{FF2B5EF4-FFF2-40B4-BE49-F238E27FC236}">
              <a16:creationId xmlns:a16="http://schemas.microsoft.com/office/drawing/2014/main" id="{C425CEF6-9668-4581-AEA8-4339D37EC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dr:relSizeAnchor xmlns:cdr="http://schemas.openxmlformats.org/drawingml/2006/chartDrawing">
    <cdr:from>
      <cdr:x>0.06685</cdr:x>
      <cdr:y>0.91464</cdr:y>
    </cdr:from>
    <cdr:to>
      <cdr:x>0.87638</cdr:x>
      <cdr:y>0.9624</cdr:y>
    </cdr:to>
    <cdr:sp macro="" textlink="">
      <cdr:nvSpPr>
        <cdr:cNvPr id="3" name="TextBox 1">
          <a:extLst xmlns:a="http://schemas.openxmlformats.org/drawingml/2006/main">
            <a:ext uri="{FF2B5EF4-FFF2-40B4-BE49-F238E27FC236}">
              <a16:creationId xmlns:a16="http://schemas.microsoft.com/office/drawing/2014/main" id="{4B2AACFC-730C-444F-9BFD-1423445D3037}"/>
            </a:ext>
          </a:extLst>
        </cdr:cNvPr>
        <cdr:cNvSpPr txBox="1"/>
      </cdr:nvSpPr>
      <cdr:spPr bwMode="auto">
        <a:xfrm xmlns:a="http://schemas.openxmlformats.org/drawingml/2006/main">
          <a:off x="516216" y="3585501"/>
          <a:ext cx="6251240" cy="1872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prstTxWarp prst="textNoShape">
            <a:avLst/>
          </a:prstTxWarp>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i="0">
              <a:solidFill>
                <a:sysClr val="windowText" lastClr="000000"/>
              </a:solidFill>
              <a:latin typeface="+mn-lt"/>
              <a:ea typeface="Times New Roman" charset="0"/>
              <a:cs typeface="Times New Roman" charset="0"/>
            </a:rPr>
            <a:t>Data source: U.S. Energy</a:t>
          </a:r>
          <a:r>
            <a:rPr lang="en-US" sz="900" i="0" baseline="0">
              <a:solidFill>
                <a:sysClr val="windowText" lastClr="000000"/>
              </a:solidFill>
              <a:latin typeface="+mn-lt"/>
              <a:ea typeface="Times New Roman" charset="0"/>
              <a:cs typeface="Times New Roman" charset="0"/>
            </a:rPr>
            <a:t> Information Administration, </a:t>
          </a:r>
          <a:r>
            <a:rPr lang="en-US" sz="900" i="1" baseline="0">
              <a:solidFill>
                <a:sysClr val="windowText" lastClr="000000"/>
              </a:solidFill>
              <a:latin typeface="+mn-lt"/>
              <a:ea typeface="Times New Roman" charset="0"/>
              <a:cs typeface="Times New Roman" charset="0"/>
            </a:rPr>
            <a:t>Monthly Energy Review</a:t>
          </a:r>
          <a:r>
            <a:rPr lang="en-US" sz="900" i="0" baseline="0">
              <a:solidFill>
                <a:sysClr val="windowText" lastClr="000000"/>
              </a:solidFill>
              <a:latin typeface="+mn-lt"/>
              <a:ea typeface="Times New Roman" charset="0"/>
              <a:cs typeface="Times New Roman" charset="0"/>
            </a:rPr>
            <a:t>, May</a:t>
          </a:r>
          <a:r>
            <a:rPr lang="en-US" sz="900" i="0" baseline="0">
              <a:solidFill>
                <a:srgbClr val="FF0000"/>
              </a:solidFill>
              <a:latin typeface="+mn-lt"/>
              <a:ea typeface="Times New Roman" charset="0"/>
              <a:cs typeface="Times New Roman" charset="0"/>
            </a:rPr>
            <a:t> </a:t>
          </a:r>
          <a:r>
            <a:rPr lang="en-US" sz="900" i="0" baseline="0">
              <a:solidFill>
                <a:sysClr val="windowText" lastClr="000000"/>
              </a:solidFill>
              <a:latin typeface="+mn-lt"/>
              <a:ea typeface="Times New Roman" charset="0"/>
              <a:cs typeface="Times New Roman" charset="0"/>
            </a:rPr>
            <a:t>2026, Tables 11.1</a:t>
          </a:r>
          <a:r>
            <a:rPr lang="en-US" sz="1100" i="0" baseline="0">
              <a:effectLst/>
              <a:latin typeface="+mn-lt"/>
              <a:ea typeface="+mn-ea"/>
              <a:cs typeface="+mn-cs"/>
            </a:rPr>
            <a:t>–</a:t>
          </a:r>
          <a:r>
            <a:rPr lang="en-US" sz="900" i="0" baseline="0">
              <a:solidFill>
                <a:sysClr val="windowText" lastClr="000000"/>
              </a:solidFill>
              <a:latin typeface="+mn-lt"/>
              <a:ea typeface="Times New Roman" charset="0"/>
              <a:cs typeface="Times New Roman" charset="0"/>
            </a:rPr>
            <a:t>11.6</a:t>
          </a:r>
          <a:endParaRPr lang="en-US" sz="900" i="0">
            <a:solidFill>
              <a:sysClr val="windowText" lastClr="000000"/>
            </a:solidFill>
            <a:latin typeface="+mn-lt"/>
            <a:ea typeface="Times New Roman" charset="0"/>
            <a:cs typeface="Times New Roman" charset="0"/>
          </a:endParaRPr>
        </a:p>
      </cdr:txBody>
    </cdr:sp>
  </cdr:relSizeAnchor>
  <cdr:relSizeAnchor xmlns:cdr="http://schemas.openxmlformats.org/drawingml/2006/chartDrawing">
    <cdr:from>
      <cdr:x>0.01186</cdr:x>
      <cdr:y>0.90156</cdr:y>
    </cdr:from>
    <cdr:to>
      <cdr:x>0.06599</cdr:x>
      <cdr:y>0.9691</cdr:y>
    </cdr:to>
    <cdr:pic>
      <cdr:nvPicPr>
        <cdr:cNvPr id="4" name="Picture 3">
          <a:extLst xmlns:a="http://schemas.openxmlformats.org/drawingml/2006/main">
            <a:ext uri="{FF2B5EF4-FFF2-40B4-BE49-F238E27FC236}">
              <a16:creationId xmlns:a16="http://schemas.microsoft.com/office/drawing/2014/main" id="{6D544A46-74D2-443B-BE01-71B92BF9526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91621" y="3534229"/>
          <a:ext cx="417990" cy="264755"/>
        </a:xfrm>
        <a:prstGeom xmlns:a="http://schemas.openxmlformats.org/drawingml/2006/main" prst="rect">
          <a:avLst/>
        </a:prstGeom>
      </cdr:spPr>
    </cdr:pic>
  </cdr:relSizeAnchor>
  <cdr:relSizeAnchor xmlns:cdr="http://schemas.openxmlformats.org/drawingml/2006/chartDrawing">
    <cdr:from>
      <cdr:x>0.84786</cdr:x>
      <cdr:y>0.32883</cdr:y>
    </cdr:from>
    <cdr:to>
      <cdr:x>1</cdr:x>
      <cdr:y>0.81132</cdr:y>
    </cdr:to>
    <cdr:sp macro="" textlink="">
      <cdr:nvSpPr>
        <cdr:cNvPr id="6" name="TextBox 10">
          <a:extLst xmlns:a="http://schemas.openxmlformats.org/drawingml/2006/main">
            <a:ext uri="{FF2B5EF4-FFF2-40B4-BE49-F238E27FC236}">
              <a16:creationId xmlns:a16="http://schemas.microsoft.com/office/drawing/2014/main" id="{E78F6BC9-F2D1-F60C-AE03-9E821E4CA463}"/>
            </a:ext>
          </a:extLst>
        </cdr:cNvPr>
        <cdr:cNvSpPr txBox="1"/>
      </cdr:nvSpPr>
      <cdr:spPr bwMode="auto">
        <a:xfrm xmlns:a="http://schemas.openxmlformats.org/drawingml/2006/main">
          <a:off x="6547255" y="1289050"/>
          <a:ext cx="1174840" cy="18914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0" tIns="0" rIns="0" rtlCol="0" anchor="t">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0" hangingPunct="0"/>
          <a:r>
            <a:rPr lang="en-US" sz="900" b="1" i="0" dirty="0">
              <a:solidFill>
                <a:sysClr val="windowText" lastClr="000000"/>
              </a:solidFill>
              <a:latin typeface="+mn-lt"/>
              <a:ea typeface="Times New Roman" charset="0"/>
              <a:cs typeface="Times New Roman" charset="0"/>
            </a:rPr>
            <a:t>total CO</a:t>
          </a:r>
          <a:r>
            <a:rPr lang="en-US" sz="900" b="1" i="0" baseline="-25000" dirty="0">
              <a:solidFill>
                <a:sysClr val="windowText" lastClr="000000"/>
              </a:solidFill>
              <a:latin typeface="+mn-lt"/>
              <a:ea typeface="Times New Roman" charset="0"/>
              <a:cs typeface="Times New Roman" charset="0"/>
            </a:rPr>
            <a:t>2</a:t>
          </a:r>
          <a:r>
            <a:rPr lang="en-US" sz="900" b="1" i="0" baseline="0" dirty="0">
              <a:solidFill>
                <a:sysClr val="windowText" lastClr="000000"/>
              </a:solidFill>
              <a:latin typeface="+mn-lt"/>
              <a:ea typeface="Times New Roman" charset="0"/>
              <a:cs typeface="Times New Roman" charset="0"/>
            </a:rPr>
            <a:t> emissions</a:t>
          </a: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ysClr val="windowText" lastClr="000000"/>
            </a:solidFill>
            <a:latin typeface="+mn-lt"/>
            <a:ea typeface="Times New Roman" charset="0"/>
            <a:cs typeface="Times New Roman" charset="0"/>
          </a:endParaRPr>
        </a:p>
        <a:p xmlns:a="http://schemas.openxmlformats.org/drawingml/2006/main">
          <a:pPr eaLnBrk="0" hangingPunct="0"/>
          <a:endParaRPr lang="en-US" sz="900" b="1" i="0" baseline="0" dirty="0">
            <a:solidFill>
              <a:srgbClr val="0070C0"/>
            </a:solidFill>
            <a:latin typeface="+mn-lt"/>
            <a:ea typeface="Times New Roman" charset="0"/>
            <a:cs typeface="Times New Roman" charset="0"/>
          </a:endParaRPr>
        </a:p>
        <a:p xmlns:a="http://schemas.openxmlformats.org/drawingml/2006/main">
          <a:pPr eaLnBrk="0" hangingPunct="0"/>
          <a:endParaRPr lang="en-US" sz="900" b="1" i="0" baseline="0" dirty="0">
            <a:solidFill>
              <a:srgbClr val="0070C0"/>
            </a:solidFill>
            <a:latin typeface="+mn-lt"/>
            <a:ea typeface="Times New Roman" charset="0"/>
            <a:cs typeface="Times New Roman" charset="0"/>
          </a:endParaRPr>
        </a:p>
        <a:p xmlns:a="http://schemas.openxmlformats.org/drawingml/2006/main">
          <a:pPr eaLnBrk="0" hangingPunct="0"/>
          <a:r>
            <a:rPr lang="en-US" sz="900" b="1" i="0" baseline="0" dirty="0">
              <a:solidFill>
                <a:srgbClr val="0070C0"/>
              </a:solidFill>
              <a:latin typeface="+mn-lt"/>
              <a:ea typeface="Times New Roman" charset="0"/>
              <a:cs typeface="Times New Roman" charset="0"/>
            </a:rPr>
            <a:t>transportation</a:t>
          </a:r>
        </a:p>
        <a:p xmlns:a="http://schemas.openxmlformats.org/drawingml/2006/main">
          <a:pPr eaLnBrk="0" hangingPunct="0"/>
          <a:r>
            <a:rPr lang="en-US" sz="900" b="1" i="0" baseline="0" dirty="0">
              <a:solidFill>
                <a:srgbClr val="FFC702"/>
              </a:solidFill>
              <a:latin typeface="+mn-lt"/>
              <a:ea typeface="Times New Roman" charset="0"/>
              <a:cs typeface="Times New Roman" charset="0"/>
            </a:rPr>
            <a:t>electric power</a:t>
          </a:r>
          <a:endParaRPr lang="en-US" sz="900" b="1" i="0" baseline="0" dirty="0">
            <a:solidFill>
              <a:srgbClr val="5D9732"/>
            </a:solidFill>
            <a:latin typeface="+mn-lt"/>
            <a:ea typeface="Times New Roman" charset="0"/>
            <a:cs typeface="Times New Roman" charset="0"/>
          </a:endParaRPr>
        </a:p>
        <a:p xmlns:a="http://schemas.openxmlformats.org/drawingml/2006/main">
          <a:pPr eaLnBrk="0" hangingPunct="0"/>
          <a:endParaRPr lang="en-US" sz="900" b="1" i="0" baseline="0" dirty="0">
            <a:solidFill>
              <a:srgbClr val="5D9732"/>
            </a:solidFill>
            <a:latin typeface="+mn-lt"/>
            <a:ea typeface="Times New Roman" charset="0"/>
            <a:cs typeface="Times New Roman" charset="0"/>
          </a:endParaRPr>
        </a:p>
        <a:p xmlns:a="http://schemas.openxmlformats.org/drawingml/2006/main">
          <a:pPr eaLnBrk="0" hangingPunct="0"/>
          <a:r>
            <a:rPr lang="en-US" sz="900" b="1" i="0" baseline="0" dirty="0">
              <a:solidFill>
                <a:srgbClr val="5D9732"/>
              </a:solidFill>
              <a:latin typeface="+mn-lt"/>
              <a:ea typeface="Times New Roman" charset="0"/>
              <a:cs typeface="Times New Roman" charset="0"/>
            </a:rPr>
            <a:t>industrial</a:t>
          </a:r>
        </a:p>
        <a:p xmlns:a="http://schemas.openxmlformats.org/drawingml/2006/main">
          <a:pPr eaLnBrk="0" hangingPunct="0"/>
          <a:r>
            <a:rPr lang="en-US" sz="900" b="1" i="0" baseline="0" dirty="0">
              <a:solidFill>
                <a:srgbClr val="A33340"/>
              </a:solidFill>
              <a:latin typeface="+mn-lt"/>
              <a:ea typeface="Times New Roman" charset="0"/>
              <a:cs typeface="Times New Roman" charset="0"/>
            </a:rPr>
            <a:t>residential</a:t>
          </a:r>
        </a:p>
        <a:p xmlns:a="http://schemas.openxmlformats.org/drawingml/2006/main">
          <a:pPr eaLnBrk="0" hangingPunct="0"/>
          <a:r>
            <a:rPr lang="en-US" sz="900" b="1" i="0" baseline="0" dirty="0">
              <a:solidFill>
                <a:srgbClr val="E3A5AC"/>
              </a:solidFill>
              <a:latin typeface="+mn-lt"/>
              <a:ea typeface="Times New Roman" charset="0"/>
              <a:cs typeface="Times New Roman" charset="0"/>
            </a:rPr>
            <a:t>commercial</a:t>
          </a:r>
        </a:p>
      </cdr:txBody>
    </cdr:sp>
  </cdr:relSizeAnchor>
</c:userShapes>
</file>

<file path=xl/drawings/drawing26.xml><?xml version="1.0" encoding="utf-8"?>
<xdr:wsDr xmlns:xdr="http://schemas.openxmlformats.org/drawingml/2006/spreadsheetDrawing" xmlns:a="http://schemas.openxmlformats.org/drawingml/2006/main">
  <xdr:twoCellAnchor>
    <xdr:from>
      <xdr:col>39</xdr:col>
      <xdr:colOff>617537</xdr:colOff>
      <xdr:row>25</xdr:row>
      <xdr:rowOff>106362</xdr:rowOff>
    </xdr:from>
    <xdr:to>
      <xdr:col>42</xdr:col>
      <xdr:colOff>1277937</xdr:colOff>
      <xdr:row>40</xdr:row>
      <xdr:rowOff>122237</xdr:rowOff>
    </xdr:to>
    <xdr:graphicFrame macro="">
      <xdr:nvGraphicFramePr>
        <xdr:cNvPr id="11" name="Chart 10">
          <a:extLst>
            <a:ext uri="{FF2B5EF4-FFF2-40B4-BE49-F238E27FC236}">
              <a16:creationId xmlns:a16="http://schemas.microsoft.com/office/drawing/2014/main" id="{4762D291-34DF-FD96-69F1-0796B0627E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0.00873</cdr:x>
      <cdr:y>0.01314</cdr:y>
    </cdr:from>
    <cdr:to>
      <cdr:x>0.49636</cdr:x>
      <cdr:y>0.11733</cdr:y>
    </cdr:to>
    <cdr:sp macro="" textlink="">
      <cdr:nvSpPr>
        <cdr:cNvPr id="2" name="TextBox 1"/>
        <cdr:cNvSpPr txBox="1"/>
      </cdr:nvSpPr>
      <cdr:spPr bwMode="auto">
        <a:xfrm xmlns:a="http://schemas.openxmlformats.org/drawingml/2006/main">
          <a:off x="58494" y="46856"/>
          <a:ext cx="3267271" cy="37153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4.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5.xml><?xml version="1.0" encoding="utf-8"?>
<c:userShapes xmlns:c="http://schemas.openxmlformats.org/drawingml/2006/chart">
  <cdr:relSizeAnchor xmlns:cdr="http://schemas.openxmlformats.org/drawingml/2006/chartDrawing">
    <cdr:from>
      <cdr:x>0.02051</cdr:x>
      <cdr:y>0.01515</cdr:y>
    </cdr:from>
    <cdr:to>
      <cdr:x>0.41901</cdr:x>
      <cdr:y>0.11476</cdr:y>
    </cdr:to>
    <cdr:sp macro="" textlink="">
      <cdr:nvSpPr>
        <cdr:cNvPr id="2" name="TextBox 1"/>
        <cdr:cNvSpPr txBox="1"/>
      </cdr:nvSpPr>
      <cdr:spPr bwMode="auto">
        <a:xfrm xmlns:a="http://schemas.openxmlformats.org/drawingml/2006/main">
          <a:off x="126705" y="54018"/>
          <a:ext cx="2461871" cy="355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6.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drawings/drawing7.xml><?xml version="1.0" encoding="utf-8"?>
<c:userShapes xmlns:c="http://schemas.openxmlformats.org/drawingml/2006/chart">
  <cdr:relSizeAnchor xmlns:cdr="http://schemas.openxmlformats.org/drawingml/2006/chartDrawing">
    <cdr:from>
      <cdr:x>0.01127</cdr:x>
      <cdr:y>0.01524</cdr:y>
    </cdr:from>
    <cdr:to>
      <cdr:x>0.61444</cdr:x>
      <cdr:y>0.1207</cdr:y>
    </cdr:to>
    <cdr:sp macro="" textlink="">
      <cdr:nvSpPr>
        <cdr:cNvPr id="2" name="TextBox 1"/>
        <cdr:cNvSpPr txBox="1"/>
      </cdr:nvSpPr>
      <cdr:spPr bwMode="auto">
        <a:xfrm xmlns:a="http://schemas.openxmlformats.org/drawingml/2006/main">
          <a:off x="69622" y="54351"/>
          <a:ext cx="3726267" cy="37603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b="0" i="0" dirty="0">
              <a:solidFill>
                <a:sysClr val="windowText" lastClr="000000"/>
              </a:solidFill>
              <a:latin typeface="+mn-lt"/>
              <a:ea typeface="Times New Roman" charset="0"/>
              <a:cs typeface="Times New Roman" charset="0"/>
            </a:rPr>
            <a:t>percentage</a:t>
          </a:r>
        </a:p>
      </cdr:txBody>
    </cdr:sp>
  </cdr:relSizeAnchor>
</c:userShapes>
</file>

<file path=xl/drawings/drawing8.xml><?xml version="1.0" encoding="utf-8"?>
<c:userShapes xmlns:c="http://schemas.openxmlformats.org/drawingml/2006/chart">
  <cdr:relSizeAnchor xmlns:cdr="http://schemas.openxmlformats.org/drawingml/2006/chartDrawing">
    <cdr:from>
      <cdr:x>0.00767</cdr:x>
      <cdr:y>0.02318</cdr:y>
    </cdr:from>
    <cdr:to>
      <cdr:x>0.56211</cdr:x>
      <cdr:y>0.13188</cdr:y>
    </cdr:to>
    <cdr:sp macro="" textlink="">
      <cdr:nvSpPr>
        <cdr:cNvPr id="2" name="TextBox 1"/>
        <cdr:cNvSpPr txBox="1"/>
      </cdr:nvSpPr>
      <cdr:spPr bwMode="auto">
        <a:xfrm xmlns:a="http://schemas.openxmlformats.org/drawingml/2006/main">
          <a:off x="51506" y="82669"/>
          <a:ext cx="3725333" cy="38758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Arial" panose="020B0604020202020204" pitchFamily="34" charset="0"/>
              <a:ea typeface="Times New Roman" charset="0"/>
              <a:cs typeface="Arial" panose="020B0604020202020204" pitchFamily="34" charset="0"/>
            </a:rPr>
            <a:t>million metric tons of carbon dioxide</a:t>
          </a:r>
        </a:p>
      </cdr:txBody>
    </cdr:sp>
  </cdr:relSizeAnchor>
</c:userShapes>
</file>

<file path=xl/drawings/drawing9.xml><?xml version="1.0" encoding="utf-8"?>
<c:userShapes xmlns:c="http://schemas.openxmlformats.org/drawingml/2006/chart">
  <cdr:relSizeAnchor xmlns:cdr="http://schemas.openxmlformats.org/drawingml/2006/chartDrawing">
    <cdr:from>
      <cdr:x>0.00993</cdr:x>
      <cdr:y>0.02373</cdr:y>
    </cdr:from>
    <cdr:to>
      <cdr:x>0.52242</cdr:x>
      <cdr:y>0.12268</cdr:y>
    </cdr:to>
    <cdr:sp macro="" textlink="">
      <cdr:nvSpPr>
        <cdr:cNvPr id="2" name="TextBox 1"/>
        <cdr:cNvSpPr txBox="1"/>
      </cdr:nvSpPr>
      <cdr:spPr bwMode="auto">
        <a:xfrm xmlns:a="http://schemas.openxmlformats.org/drawingml/2006/main">
          <a:off x="64469" y="91397"/>
          <a:ext cx="3328709" cy="3811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none" lIns="0" tIns="0" rIns="0" rtlCol="0">
          <a:prstTxWarp prst="textNoShape">
            <a:avLst/>
          </a:prstTxWarp>
        </a:bodyPr>
        <a:lstStyle xmlns:a="http://schemas.openxmlformats.org/drawingml/2006/main"/>
        <a:p xmlns:a="http://schemas.openxmlformats.org/drawingml/2006/main">
          <a:pPr eaLnBrk="0" hangingPunct="0"/>
          <a:r>
            <a:rPr lang="en-US" sz="1000" i="0" dirty="0">
              <a:solidFill>
                <a:sysClr val="windowText" lastClr="000000"/>
              </a:solidFill>
              <a:latin typeface="+mn-lt"/>
              <a:ea typeface="Times New Roman" charset="0"/>
              <a:cs typeface="Times New Roman" charset="0"/>
            </a:rPr>
            <a:t>million metric tons of carbon dioxide</a:t>
          </a:r>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kolan, Kevin " refreshedDate="45216.479908449073" createdVersion="8" refreshedVersion="8" minRefreshableVersion="3" recordCount="1820" xr:uid="{A9EAFCA1-2F75-4633-A0E5-5B5016B8A16F}">
  <cacheSource type="worksheet">
    <worksheetSource ref="A1:B1821" sheet="TSA_Passengers"/>
  </cacheSource>
  <cacheFields count="4">
    <cacheField name="Date" numFmtId="14">
      <sharedItems containsSemiMixedTypes="0" containsNonDate="0" containsDate="1" containsString="0" minDate="2019-01-01T00:00:00" maxDate="2024-01-01T00:00:00" count="1820">
        <d v="2019-01-01T00:00:00"/>
        <d v="2019-01-02T00:00:00"/>
        <d v="2019-01-03T00:00:00"/>
        <d v="2019-01-04T00:00:00"/>
        <d v="2019-01-05T00:00:00"/>
        <d v="2019-01-06T00:00:00"/>
        <d v="2019-01-07T00:00:00"/>
        <d v="2019-01-08T00:00:00"/>
        <d v="2019-01-09T00:00:00"/>
        <d v="2019-01-10T00:00:00"/>
        <d v="2019-01-11T00:00:00"/>
        <d v="2019-01-12T00:00:00"/>
        <d v="2019-01-13T00:00:00"/>
        <d v="2019-01-14T00:00:00"/>
        <d v="2019-01-15T00:00:00"/>
        <d v="2019-01-16T00:00:00"/>
        <d v="2019-01-17T00:00:00"/>
        <d v="2019-01-18T00:00:00"/>
        <d v="2019-01-19T00:00:00"/>
        <d v="2019-01-20T00:00:00"/>
        <d v="2019-01-21T00:00:00"/>
        <d v="2019-01-22T00:00:00"/>
        <d v="2019-01-23T00:00:00"/>
        <d v="2019-01-24T00:00:00"/>
        <d v="2019-01-25T00:00:00"/>
        <d v="2019-01-26T00:00:00"/>
        <d v="2019-01-27T00:00:00"/>
        <d v="2019-01-28T00:00:00"/>
        <d v="2019-01-29T00:00:00"/>
        <d v="2019-01-30T00:00:00"/>
        <d v="2019-01-31T00:00:00"/>
        <d v="2019-02-01T00:00:00"/>
        <d v="2019-02-02T00:00:00"/>
        <d v="2019-02-03T00:00:00"/>
        <d v="2019-02-04T00:00:00"/>
        <d v="2019-02-05T00:00:00"/>
        <d v="2019-02-06T00:00:00"/>
        <d v="2019-02-07T00:00:00"/>
        <d v="2019-02-08T00:00:00"/>
        <d v="2019-02-09T00:00:00"/>
        <d v="2019-02-10T00:00:00"/>
        <d v="2019-02-11T00:00:00"/>
        <d v="2019-02-12T00:00:00"/>
        <d v="2019-02-13T00:00:00"/>
        <d v="2019-02-14T00:00:00"/>
        <d v="2019-02-15T00:00:00"/>
        <d v="2019-02-16T00:00:00"/>
        <d v="2019-02-17T00:00:00"/>
        <d v="2019-02-18T00:00:00"/>
        <d v="2019-02-19T00:00:00"/>
        <d v="2019-02-20T00:00:00"/>
        <d v="2019-02-21T00:00:00"/>
        <d v="2019-02-22T00:00:00"/>
        <d v="2019-02-23T00:00:00"/>
        <d v="2019-02-24T00:00:00"/>
        <d v="2019-02-25T00:00:00"/>
        <d v="2019-02-26T00:00:00"/>
        <d v="2019-02-27T00:00:00"/>
        <d v="2019-02-28T00:00:00"/>
        <d v="2019-03-01T00:00:00"/>
        <d v="2019-03-02T00:00:00"/>
        <d v="2019-03-03T00:00:00"/>
        <d v="2019-03-04T00:00:00"/>
        <d v="2019-03-05T00:00:00"/>
        <d v="2019-03-06T00:00:00"/>
        <d v="2019-03-07T00:00:00"/>
        <d v="2019-03-08T00:00:00"/>
        <d v="2019-03-09T00:00:00"/>
        <d v="2019-03-10T00:00:00"/>
        <d v="2019-03-11T00:00:00"/>
        <d v="2019-03-12T00:00:00"/>
        <d v="2019-03-13T00:00:00"/>
        <d v="2019-03-14T00:00:00"/>
        <d v="2019-03-15T00:00:00"/>
        <d v="2019-03-16T00:00:00"/>
        <d v="2019-03-17T00:00:00"/>
        <d v="2019-03-18T00:00:00"/>
        <d v="2019-03-19T00:00:00"/>
        <d v="2019-03-20T00:00:00"/>
        <d v="2019-03-21T00:00:00"/>
        <d v="2019-03-22T00:00:00"/>
        <d v="2019-03-23T00:00:00"/>
        <d v="2019-03-24T00:00:00"/>
        <d v="2019-03-25T00:00:00"/>
        <d v="2019-03-26T00:00:00"/>
        <d v="2019-03-27T00:00:00"/>
        <d v="2019-03-28T00:00:00"/>
        <d v="2019-03-29T00:00:00"/>
        <d v="2019-03-30T00:00:00"/>
        <d v="2019-03-31T00:00:00"/>
        <d v="2019-04-01T00:00:00"/>
        <d v="2019-04-02T00:00:00"/>
        <d v="2019-04-03T00:00:00"/>
        <d v="2019-04-04T00:00:00"/>
        <d v="2019-04-05T00:00:00"/>
        <d v="2019-04-06T00:00:00"/>
        <d v="2019-04-07T00:00:00"/>
        <d v="2019-04-08T00:00:00"/>
        <d v="2019-04-09T00:00:00"/>
        <d v="2019-04-10T00:00:00"/>
        <d v="2019-04-11T00:00:00"/>
        <d v="2019-04-12T00:00:00"/>
        <d v="2019-04-13T00:00:00"/>
        <d v="2019-04-14T00:00:00"/>
        <d v="2019-04-15T00:00:00"/>
        <d v="2019-04-16T00:00:00"/>
        <d v="2019-04-17T00:00:00"/>
        <d v="2019-04-18T00:00:00"/>
        <d v="2019-04-19T00:00:00"/>
        <d v="2019-04-20T00:00:00"/>
        <d v="2019-04-21T00:00:00"/>
        <d v="2019-04-22T00:00:00"/>
        <d v="2019-04-23T00:00:00"/>
        <d v="2019-04-24T00:00:00"/>
        <d v="2019-04-25T00:00:00"/>
        <d v="2019-04-26T00:00:00"/>
        <d v="2019-04-27T00:00:00"/>
        <d v="2019-04-28T00:00:00"/>
        <d v="2019-04-29T00:00:00"/>
        <d v="2019-04-30T00:00:00"/>
        <d v="2019-05-01T00:00:00"/>
        <d v="2019-05-02T00:00:00"/>
        <d v="2019-05-03T00:00:00"/>
        <d v="2019-05-04T00:00:00"/>
        <d v="2019-05-05T00:00:00"/>
        <d v="2019-05-06T00:00:00"/>
        <d v="2019-05-07T00:00:00"/>
        <d v="2019-05-08T00:00:00"/>
        <d v="2019-05-09T00:00:00"/>
        <d v="2019-05-10T00:00:00"/>
        <d v="2019-05-11T00:00:00"/>
        <d v="2019-05-12T00:00:00"/>
        <d v="2019-05-13T00:00:00"/>
        <d v="2019-05-14T00:00:00"/>
        <d v="2019-05-15T00:00:00"/>
        <d v="2019-05-16T00:00:00"/>
        <d v="2019-05-17T00:00:00"/>
        <d v="2019-05-18T00:00:00"/>
        <d v="2019-05-19T00:00:00"/>
        <d v="2019-05-20T00:00:00"/>
        <d v="2019-05-21T00:00:00"/>
        <d v="2019-05-22T00:00:00"/>
        <d v="2019-05-23T00:00:00"/>
        <d v="2019-05-24T00:00:00"/>
        <d v="2019-05-25T00:00:00"/>
        <d v="2019-05-26T00:00:00"/>
        <d v="2019-05-27T00:00:00"/>
        <d v="2019-05-28T00:00:00"/>
        <d v="2019-05-29T00:00:00"/>
        <d v="2019-05-30T00:00:00"/>
        <d v="2019-05-31T00:00:00"/>
        <d v="2019-06-01T00:00:00"/>
        <d v="2019-06-02T00:00:00"/>
        <d v="2019-06-03T00:00:00"/>
        <d v="2019-06-04T00:00:00"/>
        <d v="2019-06-05T00:00:00"/>
        <d v="2019-06-06T00:00:00"/>
        <d v="2019-06-07T00:00:00"/>
        <d v="2019-06-08T00:00:00"/>
        <d v="2019-06-09T00:00:00"/>
        <d v="2019-06-10T00:00:00"/>
        <d v="2019-06-11T00:00:00"/>
        <d v="2019-06-12T00:00:00"/>
        <d v="2019-06-13T00:00:00"/>
        <d v="2019-06-14T00:00:00"/>
        <d v="2019-06-15T00:00:00"/>
        <d v="2019-06-16T00:00:00"/>
        <d v="2019-06-17T00:00:00"/>
        <d v="2019-06-18T00:00:00"/>
        <d v="2019-06-19T00:00:00"/>
        <d v="2019-06-20T00:00:00"/>
        <d v="2019-06-21T00:00:00"/>
        <d v="2019-06-22T00:00:00"/>
        <d v="2019-06-23T00:00:00"/>
        <d v="2019-06-24T00:00:00"/>
        <d v="2019-06-25T00:00:00"/>
        <d v="2019-06-26T00:00:00"/>
        <d v="2019-06-27T00:00:00"/>
        <d v="2019-06-28T00:00:00"/>
        <d v="2019-06-29T00:00:00"/>
        <d v="2019-06-30T00:00:00"/>
        <d v="2019-07-01T00:00:00"/>
        <d v="2019-07-02T00:00:00"/>
        <d v="2019-07-03T00:00:00"/>
        <d v="2019-07-04T00:00:00"/>
        <d v="2019-07-05T00:00:00"/>
        <d v="2019-07-06T00:00:00"/>
        <d v="2019-07-07T00:00:00"/>
        <d v="2019-07-08T00:00:00"/>
        <d v="2019-07-09T00:00:00"/>
        <d v="2019-07-10T00:00:00"/>
        <d v="2019-07-11T00:00:00"/>
        <d v="2019-07-12T00:00:00"/>
        <d v="2019-07-13T00:00:00"/>
        <d v="2019-07-14T00:00:00"/>
        <d v="2019-07-15T00:00:00"/>
        <d v="2019-07-16T00:00:00"/>
        <d v="2019-07-17T00:00:00"/>
        <d v="2019-07-18T00:00:00"/>
        <d v="2019-07-19T00:00:00"/>
        <d v="2019-07-20T00:00:00"/>
        <d v="2019-07-21T00:00:00"/>
        <d v="2019-07-22T00:00:00"/>
        <d v="2019-07-23T00:00:00"/>
        <d v="2019-07-24T00:00:00"/>
        <d v="2019-07-25T00:00:00"/>
        <d v="2019-07-26T00:00:00"/>
        <d v="2019-07-27T00:00:00"/>
        <d v="2019-07-28T00:00:00"/>
        <d v="2019-07-29T00:00:00"/>
        <d v="2019-07-30T00:00:00"/>
        <d v="2019-07-31T00:00:00"/>
        <d v="2019-08-01T00:00:00"/>
        <d v="2019-08-02T00:00:00"/>
        <d v="2019-08-03T00:00:00"/>
        <d v="2019-08-04T00:00:00"/>
        <d v="2019-08-05T00:00:00"/>
        <d v="2019-08-06T00:00:00"/>
        <d v="2019-08-07T00:00:00"/>
        <d v="2019-08-08T00:00:00"/>
        <d v="2019-08-09T00:00:00"/>
        <d v="2019-08-10T00:00:00"/>
        <d v="2019-08-11T00:00:00"/>
        <d v="2019-08-12T00:00:00"/>
        <d v="2019-08-13T00:00:00"/>
        <d v="2019-08-14T00:00:00"/>
        <d v="2019-08-15T00:00:00"/>
        <d v="2019-08-16T00:00:00"/>
        <d v="2019-08-17T00:00:00"/>
        <d v="2019-08-18T00:00:00"/>
        <d v="2019-08-19T00:00:00"/>
        <d v="2019-08-20T00:00:00"/>
        <d v="2019-08-21T00:00:00"/>
        <d v="2019-08-22T00:00:00"/>
        <d v="2019-08-23T00:00:00"/>
        <d v="2019-08-24T00:00:00"/>
        <d v="2019-08-25T00:00:00"/>
        <d v="2019-08-26T00:00:00"/>
        <d v="2019-08-27T00:00:00"/>
        <d v="2019-08-28T00:00:00"/>
        <d v="2019-08-29T00:00:00"/>
        <d v="2019-08-30T00:00:00"/>
        <d v="2019-08-31T00:00:00"/>
        <d v="2019-09-01T00:00:00"/>
        <d v="2019-09-02T00:00:00"/>
        <d v="2019-09-03T00:00:00"/>
        <d v="2019-09-04T00:00:00"/>
        <d v="2019-09-05T00:00:00"/>
        <d v="2019-09-06T00:00:00"/>
        <d v="2019-09-07T00:00:00"/>
        <d v="2019-09-08T00:00:00"/>
        <d v="2019-09-09T00:00:00"/>
        <d v="2019-09-10T00:00:00"/>
        <d v="2019-09-11T00:00:00"/>
        <d v="2019-09-12T00:00:00"/>
        <d v="2019-09-13T00:00:00"/>
        <d v="2019-09-14T00:00:00"/>
        <d v="2019-09-15T00:00:00"/>
        <d v="2019-09-16T00:00:00"/>
        <d v="2019-09-17T00:00:00"/>
        <d v="2019-09-18T00:00:00"/>
        <d v="2019-09-19T00:00:00"/>
        <d v="2019-09-20T00:00:00"/>
        <d v="2019-09-21T00:00:00"/>
        <d v="2019-09-22T00:00:00"/>
        <d v="2019-09-23T00:00:00"/>
        <d v="2019-09-24T00:00:00"/>
        <d v="2019-09-25T00:00:00"/>
        <d v="2019-09-26T00:00:00"/>
        <d v="2019-09-27T00:00:00"/>
        <d v="2019-09-28T00:00:00"/>
        <d v="2019-09-29T00:00:00"/>
        <d v="2019-09-30T00:00:00"/>
        <d v="2019-10-01T00:00:00"/>
        <d v="2019-10-02T00:00:00"/>
        <d v="2019-10-03T00:00:00"/>
        <d v="2019-10-04T00:00:00"/>
        <d v="2019-10-05T00:00:00"/>
        <d v="2019-10-06T00:00:00"/>
        <d v="2019-10-07T00:00:00"/>
        <d v="2019-10-08T00:00:00"/>
        <d v="2019-10-09T00:00:00"/>
        <d v="2019-10-10T00:00:00"/>
        <d v="2019-10-11T00:00:00"/>
        <d v="2019-10-12T00:00:00"/>
        <d v="2019-10-13T00:00:00"/>
        <d v="2019-10-14T00:00:00"/>
        <d v="2019-10-15T00:00:00"/>
        <d v="2019-10-17T00:00:00"/>
        <d v="2019-10-18T00:00:00"/>
        <d v="2019-10-19T00:00:00"/>
        <d v="2019-10-20T00:00:00"/>
        <d v="2019-10-21T00:00:00"/>
        <d v="2019-10-22T00:00:00"/>
        <d v="2019-10-23T00:00:00"/>
        <d v="2019-10-24T00:00:00"/>
        <d v="2019-10-25T00:00:00"/>
        <d v="2019-10-26T00:00:00"/>
        <d v="2019-10-27T00:00:00"/>
        <d v="2019-10-28T00:00:00"/>
        <d v="2019-10-29T00:00:00"/>
        <d v="2019-10-30T00:00:00"/>
        <d v="2019-10-31T00:00:00"/>
        <d v="2019-11-01T00:00:00"/>
        <d v="2019-11-02T00:00:00"/>
        <d v="2019-11-03T00:00:00"/>
        <d v="2019-11-04T00:00:00"/>
        <d v="2019-11-05T00:00:00"/>
        <d v="2019-11-06T00:00:00"/>
        <d v="2019-11-07T00:00:00"/>
        <d v="2019-11-08T00:00:00"/>
        <d v="2019-11-09T00:00:00"/>
        <d v="2019-11-10T00:00:00"/>
        <d v="2019-11-11T00:00:00"/>
        <d v="2019-11-12T00:00:00"/>
        <d v="2019-11-13T00:00:00"/>
        <d v="2019-11-14T00:00:00"/>
        <d v="2019-11-15T00:00:00"/>
        <d v="2019-11-16T00:00:00"/>
        <d v="2019-11-17T00:00:00"/>
        <d v="2019-11-18T00:00:00"/>
        <d v="2019-11-19T00:00:00"/>
        <d v="2019-11-20T00:00:00"/>
        <d v="2019-11-21T00:00:00"/>
        <d v="2019-11-22T00:00:00"/>
        <d v="2019-11-23T00:00:00"/>
        <d v="2019-11-24T00:00:00"/>
        <d v="2019-11-25T00:00:00"/>
        <d v="2019-11-26T00:00:00"/>
        <d v="2019-11-27T00:00:00"/>
        <d v="2019-11-28T00:00:00"/>
        <d v="2019-11-29T00:00:00"/>
        <d v="2019-11-30T00:00:00"/>
        <d v="2019-12-01T00:00:00"/>
        <d v="2019-12-02T00:00:00"/>
        <d v="2019-12-03T00:00:00"/>
        <d v="2019-12-04T00:00:00"/>
        <d v="2019-12-05T00:00:00"/>
        <d v="2019-12-06T00:00:00"/>
        <d v="2019-12-07T00:00:00"/>
        <d v="2019-12-08T00:00:00"/>
        <d v="2019-12-09T00:00:00"/>
        <d v="2019-12-10T00:00:00"/>
        <d v="2019-12-11T00:00:00"/>
        <d v="2019-12-12T00:00:00"/>
        <d v="2019-12-13T00:00:00"/>
        <d v="2019-12-14T00:00:00"/>
        <d v="2019-12-15T00:00:00"/>
        <d v="2019-12-16T00:00:00"/>
        <d v="2019-12-17T00:00:00"/>
        <d v="2019-12-18T00:00:00"/>
        <d v="2019-12-19T00:00:00"/>
        <d v="2019-12-20T00:00:00"/>
        <d v="2019-12-21T00:00:00"/>
        <d v="2019-12-22T00:00:00"/>
        <d v="2019-12-23T00:00:00"/>
        <d v="2019-12-24T00:00:00"/>
        <d v="2019-12-25T00:00:00"/>
        <d v="2019-12-26T00:00:00"/>
        <d v="2019-12-27T00:00:00"/>
        <d v="2019-12-28T00:00:00"/>
        <d v="2019-12-29T00:00:00"/>
        <d v="2019-12-30T00:00:00"/>
        <d v="2019-12-31T00:00:00"/>
        <d v="2020-01-01T00:00:00"/>
        <d v="2020-01-02T00:00:00"/>
        <d v="2020-01-03T00:00:00"/>
        <d v="2020-01-04T00:00:00"/>
        <d v="2020-01-05T00:00:00"/>
        <d v="2020-01-06T00:00:00"/>
        <d v="2020-01-07T00:00:00"/>
        <d v="2020-01-08T00:00:00"/>
        <d v="2020-01-09T00:00:00"/>
        <d v="2020-01-10T00:00:00"/>
        <d v="2020-01-11T00:00:00"/>
        <d v="2020-01-12T00:00:00"/>
        <d v="2020-01-13T00:00:00"/>
        <d v="2020-01-14T00:00:00"/>
        <d v="2020-01-15T00:00:00"/>
        <d v="2020-01-16T00:00:00"/>
        <d v="2020-01-17T00:00:00"/>
        <d v="2020-01-18T00:00:00"/>
        <d v="2020-01-19T00:00:00"/>
        <d v="2020-01-20T00:00:00"/>
        <d v="2020-01-21T00:00:00"/>
        <d v="2020-01-22T00:00:00"/>
        <d v="2020-01-23T00:00:00"/>
        <d v="2020-01-24T00:00:00"/>
        <d v="2020-01-25T00:00:00"/>
        <d v="2020-01-26T00:00:00"/>
        <d v="2020-01-27T00:00:00"/>
        <d v="2020-01-28T00:00:00"/>
        <d v="2020-01-29T00:00:00"/>
        <d v="2020-01-30T00:00:00"/>
        <d v="2020-01-31T00:00:00"/>
        <d v="2020-02-01T00:00:00"/>
        <d v="2020-02-02T00:00:00"/>
        <d v="2020-02-03T00:00:00"/>
        <d v="2020-02-04T00:00:00"/>
        <d v="2020-02-05T00:00:00"/>
        <d v="2020-02-06T00:00:00"/>
        <d v="2020-02-07T00:00:00"/>
        <d v="2020-02-08T00:00:00"/>
        <d v="2020-02-09T00:00:00"/>
        <d v="2020-02-10T00:00:00"/>
        <d v="2020-02-11T00:00:00"/>
        <d v="2020-02-12T00:00:00"/>
        <d v="2020-02-13T00:00:00"/>
        <d v="2020-02-14T00:00:00"/>
        <d v="2020-02-15T00:00:00"/>
        <d v="2020-02-16T00:00:00"/>
        <d v="2020-02-17T00:00:00"/>
        <d v="2020-02-18T00:00:00"/>
        <d v="2020-02-19T00:00:00"/>
        <d v="2020-02-20T00:00:00"/>
        <d v="2020-02-21T00:00:00"/>
        <d v="2020-02-22T00:00:00"/>
        <d v="2020-02-23T00:00:00"/>
        <d v="2020-02-24T00:00:00"/>
        <d v="2020-02-25T00:00:00"/>
        <d v="2020-02-26T00:00:00"/>
        <d v="2020-02-27T00:00:00"/>
        <d v="2020-02-28T00:00:00"/>
        <d v="2020-03-01T00:00:00"/>
        <d v="2020-03-02T00:00:00"/>
        <d v="2020-03-03T00:00:00"/>
        <d v="2020-03-04T00:00:00"/>
        <d v="2020-03-05T00:00:00"/>
        <d v="2020-03-06T00:00:00"/>
        <d v="2020-03-07T00:00:00"/>
        <d v="2020-03-08T00:00:00"/>
        <d v="2020-03-09T00:00:00"/>
        <d v="2020-03-10T00:00:00"/>
        <d v="2020-03-11T00:00:00"/>
        <d v="2020-03-12T00:00:00"/>
        <d v="2020-03-13T00:00:00"/>
        <d v="2020-03-14T00:00:00"/>
        <d v="2020-03-15T00:00:00"/>
        <d v="2020-03-16T00:00:00"/>
        <d v="2020-03-17T00:00:00"/>
        <d v="2020-03-18T00:00:00"/>
        <d v="2020-03-19T00:00:00"/>
        <d v="2020-03-20T00:00:00"/>
        <d v="2020-03-21T00:00:00"/>
        <d v="2020-03-22T00:00:00"/>
        <d v="2020-03-23T00:00:00"/>
        <d v="2020-03-24T00:00:00"/>
        <d v="2020-03-25T00:00:00"/>
        <d v="2020-03-26T00:00:00"/>
        <d v="2020-03-27T00:00:00"/>
        <d v="2020-03-28T00:00:00"/>
        <d v="2020-03-29T00:00:00"/>
        <d v="2020-03-30T00:00:00"/>
        <d v="2020-03-31T00:00:00"/>
        <d v="2020-04-01T00:00:00"/>
        <d v="2020-04-02T00:00:00"/>
        <d v="2020-04-03T00:00:00"/>
        <d v="2020-04-04T00:00:00"/>
        <d v="2020-04-05T00:00:00"/>
        <d v="2020-04-06T00:00:00"/>
        <d v="2020-04-07T00:00:00"/>
        <d v="2020-04-08T00:00:00"/>
        <d v="2020-04-09T00:00:00"/>
        <d v="2020-04-10T00:00:00"/>
        <d v="2020-04-11T00:00:00"/>
        <d v="2020-04-12T00:00:00"/>
        <d v="2020-04-13T00:00:00"/>
        <d v="2020-04-14T00:00:00"/>
        <d v="2020-04-15T00:00:00"/>
        <d v="2020-04-16T00:00:00"/>
        <d v="2020-04-17T00:00:00"/>
        <d v="2020-04-18T00:00:00"/>
        <d v="2020-04-19T00:00:00"/>
        <d v="2020-04-20T00:00:00"/>
        <d v="2020-04-21T00:00:00"/>
        <d v="2020-04-22T00:00:00"/>
        <d v="2020-04-23T00:00:00"/>
        <d v="2020-04-24T00:00:00"/>
        <d v="2020-04-25T00:00:00"/>
        <d v="2020-04-26T00:00:00"/>
        <d v="2020-04-27T00:00:00"/>
        <d v="2020-04-28T00:00:00"/>
        <d v="2020-04-29T00:00:00"/>
        <d v="2020-04-30T00:00:00"/>
        <d v="2020-05-01T00:00:00"/>
        <d v="2020-05-02T00:00:00"/>
        <d v="2020-05-03T00:00:00"/>
        <d v="2020-05-04T00:00:00"/>
        <d v="2020-05-05T00:00:00"/>
        <d v="2020-05-06T00:00:00"/>
        <d v="2020-05-07T00:00:00"/>
        <d v="2020-05-08T00:00:00"/>
        <d v="2020-05-09T00:00:00"/>
        <d v="2020-05-10T00:00:00"/>
        <d v="2020-05-11T00:00:00"/>
        <d v="2020-05-12T00:00:00"/>
        <d v="2020-05-13T00:00:00"/>
        <d v="2020-05-14T00:00:00"/>
        <d v="2020-05-15T00:00:00"/>
        <d v="2020-05-16T00:00:00"/>
        <d v="2020-05-17T00:00:00"/>
        <d v="2020-05-18T00:00:00"/>
        <d v="2020-05-19T00:00:00"/>
        <d v="2020-05-20T00:00:00"/>
        <d v="2020-05-21T00:00:00"/>
        <d v="2020-05-22T00:00:00"/>
        <d v="2020-05-23T00:00:00"/>
        <d v="2020-05-24T00:00:00"/>
        <d v="2020-05-25T00:00:00"/>
        <d v="2020-05-26T00:00:00"/>
        <d v="2020-05-27T00:00:00"/>
        <d v="2020-05-28T00:00:00"/>
        <d v="2020-05-29T00:00:00"/>
        <d v="2020-05-30T00:00:00"/>
        <d v="2020-05-31T00:00:00"/>
        <d v="2020-06-01T00:00:00"/>
        <d v="2020-06-02T00:00:00"/>
        <d v="2020-06-03T00:00:00"/>
        <d v="2020-06-04T00:00:00"/>
        <d v="2020-06-05T00:00:00"/>
        <d v="2020-06-06T00:00:00"/>
        <d v="2020-06-07T00:00:00"/>
        <d v="2020-06-08T00:00:00"/>
        <d v="2020-06-09T00:00:00"/>
        <d v="2020-06-10T00:00:00"/>
        <d v="2020-06-11T00:00:00"/>
        <d v="2020-06-12T00:00:00"/>
        <d v="2020-06-13T00:00:00"/>
        <d v="2020-06-14T00:00:00"/>
        <d v="2020-06-15T00:00:00"/>
        <d v="2020-06-16T00:00:00"/>
        <d v="2020-06-17T00:00:00"/>
        <d v="2020-06-18T00:00:00"/>
        <d v="2020-06-19T00:00:00"/>
        <d v="2020-06-20T00:00:00"/>
        <d v="2020-06-21T00:00:00"/>
        <d v="2020-06-22T00:00:00"/>
        <d v="2020-06-23T00:00:00"/>
        <d v="2020-06-24T00:00:00"/>
        <d v="2020-06-25T00:00:00"/>
        <d v="2020-06-26T00:00:00"/>
        <d v="2020-06-27T00:00:00"/>
        <d v="2020-06-28T00:00:00"/>
        <d v="2020-06-29T00:00:00"/>
        <d v="2020-06-30T00:00:00"/>
        <d v="2020-07-01T00:00:00"/>
        <d v="2020-07-02T00:00:00"/>
        <d v="2020-07-03T00:00:00"/>
        <d v="2020-07-04T00:00:00"/>
        <d v="2020-07-05T00:00:00"/>
        <d v="2020-07-06T00:00:00"/>
        <d v="2020-07-07T00:00:00"/>
        <d v="2020-07-08T00:00:00"/>
        <d v="2020-07-09T00:00:00"/>
        <d v="2020-07-10T00:00:00"/>
        <d v="2020-07-11T00:00:00"/>
        <d v="2020-07-12T00:00:00"/>
        <d v="2020-07-13T00:00:00"/>
        <d v="2020-07-14T00:00:00"/>
        <d v="2020-07-15T00:00:00"/>
        <d v="2020-07-16T00:00:00"/>
        <d v="2020-07-17T00:00:00"/>
        <d v="2020-07-18T00:00:00"/>
        <d v="2020-07-19T00:00:00"/>
        <d v="2020-07-20T00:00:00"/>
        <d v="2020-07-21T00:00:00"/>
        <d v="2020-07-22T00:00:00"/>
        <d v="2020-07-23T00:00:00"/>
        <d v="2020-07-24T00:00:00"/>
        <d v="2020-07-25T00:00:00"/>
        <d v="2020-07-26T00:00:00"/>
        <d v="2020-07-27T00:00:00"/>
        <d v="2020-07-28T00:00:00"/>
        <d v="2020-07-29T00:00:00"/>
        <d v="2020-07-30T00:00:00"/>
        <d v="2020-07-31T00:00:00"/>
        <d v="2020-08-01T00:00:00"/>
        <d v="2020-08-02T00:00:00"/>
        <d v="2020-08-03T00:00:00"/>
        <d v="2020-08-04T00:00:00"/>
        <d v="2020-08-05T00:00:00"/>
        <d v="2020-08-06T00:00:00"/>
        <d v="2020-08-07T00:00:00"/>
        <d v="2020-08-08T00:00:00"/>
        <d v="2020-08-09T00:00:00"/>
        <d v="2020-08-10T00:00:00"/>
        <d v="2020-08-11T00:00:00"/>
        <d v="2020-08-12T00:00:00"/>
        <d v="2020-08-13T00:00:00"/>
        <d v="2020-08-14T00:00:00"/>
        <d v="2020-08-15T00:00:00"/>
        <d v="2020-08-16T00:00:00"/>
        <d v="2020-08-17T00:00:00"/>
        <d v="2020-08-18T00:00:00"/>
        <d v="2020-08-19T00:00:00"/>
        <d v="2020-08-20T00:00:00"/>
        <d v="2020-08-21T00:00:00"/>
        <d v="2020-08-22T00:00:00"/>
        <d v="2020-08-23T00:00:00"/>
        <d v="2020-08-24T00:00:00"/>
        <d v="2020-08-25T00:00:00"/>
        <d v="2020-08-26T00:00:00"/>
        <d v="2020-08-27T00:00:00"/>
        <d v="2020-08-28T00:00:00"/>
        <d v="2020-08-29T00:00:00"/>
        <d v="2020-08-30T00:00:00"/>
        <d v="2020-08-31T00:00:00"/>
        <d v="2020-09-01T00:00:00"/>
        <d v="2020-09-02T00:00:00"/>
        <d v="2020-09-03T00:00:00"/>
        <d v="2020-09-04T00:00:00"/>
        <d v="2020-09-05T00:00:00"/>
        <d v="2020-09-06T00:00:00"/>
        <d v="2020-09-07T00:00:00"/>
        <d v="2020-09-08T00:00:00"/>
        <d v="2020-09-09T00:00:00"/>
        <d v="2020-09-10T00:00:00"/>
        <d v="2020-09-11T00:00:00"/>
        <d v="2020-09-12T00:00:00"/>
        <d v="2020-09-13T00:00:00"/>
        <d v="2020-09-14T00:00:00"/>
        <d v="2020-09-15T00:00:00"/>
        <d v="2020-09-16T00:00:00"/>
        <d v="2020-09-17T00:00:00"/>
        <d v="2020-09-18T00:00:00"/>
        <d v="2020-09-19T00:00:00"/>
        <d v="2020-09-20T00:00:00"/>
        <d v="2020-09-21T00:00:00"/>
        <d v="2020-09-22T00:00:00"/>
        <d v="2020-09-23T00:00:00"/>
        <d v="2020-09-24T00:00:00"/>
        <d v="2020-09-25T00:00:00"/>
        <d v="2020-09-26T00:00:00"/>
        <d v="2020-09-27T00:00:00"/>
        <d v="2020-09-28T00:00:00"/>
        <d v="2020-09-29T00:00:00"/>
        <d v="2020-09-30T00:00:00"/>
        <d v="2020-10-01T00:00:00"/>
        <d v="2020-10-02T00:00:00"/>
        <d v="2020-10-03T00:00:00"/>
        <d v="2020-10-04T00:00:00"/>
        <d v="2020-10-05T00:00:00"/>
        <d v="2020-10-06T00:00:00"/>
        <d v="2020-10-07T00:00:00"/>
        <d v="2020-10-08T00:00:00"/>
        <d v="2020-10-09T00:00:00"/>
        <d v="2020-10-10T00:00:00"/>
        <d v="2020-10-11T00:00:00"/>
        <d v="2020-10-12T00:00:00"/>
        <d v="2020-10-13T00:00:00"/>
        <d v="2020-10-14T00:00:00"/>
        <d v="2020-10-15T00:00:00"/>
        <d v="2020-10-17T00:00:00"/>
        <d v="2020-10-18T00:00:00"/>
        <d v="2020-10-19T00:00:00"/>
        <d v="2020-10-20T00:00:00"/>
        <d v="2020-10-21T00:00:00"/>
        <d v="2020-10-22T00:00:00"/>
        <d v="2020-10-23T00:00:00"/>
        <d v="2020-10-24T00:00:00"/>
        <d v="2020-10-25T00:00:00"/>
        <d v="2020-10-26T00:00:00"/>
        <d v="2020-10-27T00:00:00"/>
        <d v="2020-10-28T00:00:00"/>
        <d v="2020-10-29T00:00:00"/>
        <d v="2020-10-30T00:00:00"/>
        <d v="2020-10-31T00:00:00"/>
        <d v="2020-11-01T00:00:00"/>
        <d v="2020-11-02T00:00:00"/>
        <d v="2020-11-03T00:00:00"/>
        <d v="2020-11-04T00:00:00"/>
        <d v="2020-11-05T00:00:00"/>
        <d v="2020-11-06T00:00:00"/>
        <d v="2020-11-07T00:00:00"/>
        <d v="2020-11-08T00:00:00"/>
        <d v="2020-11-09T00:00:00"/>
        <d v="2020-11-10T00:00:00"/>
        <d v="2020-11-11T00:00:00"/>
        <d v="2020-11-12T00:00:00"/>
        <d v="2020-11-13T00:00:00"/>
        <d v="2020-11-14T00:00:00"/>
        <d v="2020-11-15T00:00:00"/>
        <d v="2020-11-16T00:00:00"/>
        <d v="2020-11-17T00:00:00"/>
        <d v="2020-11-18T00:00:00"/>
        <d v="2020-11-19T00:00:00"/>
        <d v="2020-11-20T00:00:00"/>
        <d v="2020-11-21T00:00:00"/>
        <d v="2020-11-22T00:00:00"/>
        <d v="2020-11-23T00:00:00"/>
        <d v="2020-11-24T00:00:00"/>
        <d v="2020-11-25T00:00:00"/>
        <d v="2020-11-26T00:00:00"/>
        <d v="2020-11-27T00:00:00"/>
        <d v="2020-11-28T00:00:00"/>
        <d v="2020-11-29T00:00:00"/>
        <d v="2020-11-30T00:00:00"/>
        <d v="2020-12-01T00:00:00"/>
        <d v="2020-12-02T00:00:00"/>
        <d v="2020-12-03T00:00:00"/>
        <d v="2020-12-04T00:00:00"/>
        <d v="2020-12-05T00:00:00"/>
        <d v="2020-12-06T00:00:00"/>
        <d v="2020-12-07T00:00:00"/>
        <d v="2020-12-08T00:00:00"/>
        <d v="2020-12-09T00:00:00"/>
        <d v="2020-12-10T00:00:00"/>
        <d v="2020-12-11T00:00:00"/>
        <d v="2020-12-12T00:00:00"/>
        <d v="2020-12-13T00:00:00"/>
        <d v="2020-12-14T00:00:00"/>
        <d v="2020-12-15T00:00:00"/>
        <d v="2020-12-16T00:00:00"/>
        <d v="2020-12-17T00:00:00"/>
        <d v="2020-12-18T00:00:00"/>
        <d v="2020-12-19T00:00:00"/>
        <d v="2020-12-20T00:00:00"/>
        <d v="2020-12-21T00:00:00"/>
        <d v="2020-12-22T00:00:00"/>
        <d v="2020-12-23T00:00:00"/>
        <d v="2020-12-24T00:00:00"/>
        <d v="2020-12-25T00:00:00"/>
        <d v="2020-12-26T00:00:00"/>
        <d v="2020-12-27T00:00:00"/>
        <d v="2020-12-28T00:00:00"/>
        <d v="2020-12-29T00:00:00"/>
        <d v="2020-12-30T00:00:00"/>
        <d v="2020-12-31T00:00:00"/>
        <d v="2021-01-01T00:00:00"/>
        <d v="2021-01-02T00:00:00"/>
        <d v="2021-01-03T00:00:00"/>
        <d v="2021-01-04T00:00:00"/>
        <d v="2021-01-05T00:00:00"/>
        <d v="2021-01-06T00:00:00"/>
        <d v="2021-01-07T00:00:00"/>
        <d v="2021-01-08T00:00:00"/>
        <d v="2021-01-09T00:00:00"/>
        <d v="2021-01-10T00:00:00"/>
        <d v="2021-01-11T00:00:00"/>
        <d v="2021-01-12T00:00:00"/>
        <d v="2021-01-13T00:00:00"/>
        <d v="2021-01-14T00:00:00"/>
        <d v="2021-01-15T00:00:00"/>
        <d v="2021-01-16T00:00:00"/>
        <d v="2021-01-17T00:00:00"/>
        <d v="2021-01-18T00:00:00"/>
        <d v="2021-01-19T00:00:00"/>
        <d v="2021-01-20T00:00:00"/>
        <d v="2021-01-21T00:00:00"/>
        <d v="2021-01-22T00:00:00"/>
        <d v="2021-01-23T00:00:00"/>
        <d v="2021-01-24T00:00:00"/>
        <d v="2021-01-25T00:00:00"/>
        <d v="2021-01-26T00:00:00"/>
        <d v="2021-01-27T00:00:00"/>
        <d v="2021-01-28T00:00:00"/>
        <d v="2021-01-29T00:00:00"/>
        <d v="2021-01-30T00:00:00"/>
        <d v="2021-01-31T00:00:00"/>
        <d v="2021-02-01T00:00:00"/>
        <d v="2021-02-02T00:00:00"/>
        <d v="2021-02-03T00:00:00"/>
        <d v="2021-02-04T00:00:00"/>
        <d v="2021-02-05T00:00:00"/>
        <d v="2021-02-06T00:00:00"/>
        <d v="2021-02-07T00:00:00"/>
        <d v="2021-02-08T00:00:00"/>
        <d v="2021-02-09T00:00:00"/>
        <d v="2021-02-10T00:00:00"/>
        <d v="2021-02-11T00:00:00"/>
        <d v="2021-02-12T00:00:00"/>
        <d v="2021-02-13T00:00:00"/>
        <d v="2021-02-14T00:00:00"/>
        <d v="2021-02-15T00:00:00"/>
        <d v="2021-02-16T00:00:00"/>
        <d v="2021-02-17T00:00:00"/>
        <d v="2021-02-18T00:00:00"/>
        <d v="2021-02-19T00:00:00"/>
        <d v="2021-02-20T00:00:00"/>
        <d v="2021-02-21T00:00:00"/>
        <d v="2021-02-22T00:00:00"/>
        <d v="2021-02-23T00:00:00"/>
        <d v="2021-02-24T00:00:00"/>
        <d v="2021-02-25T00:00:00"/>
        <d v="2021-02-26T00:00:00"/>
        <d v="2021-02-27T00:00:00"/>
        <d v="2021-02-28T00:00:00"/>
        <d v="2021-03-01T00:00:00"/>
        <d v="2021-03-02T00:00:00"/>
        <d v="2021-03-03T00:00:00"/>
        <d v="2021-03-04T00:00:00"/>
        <d v="2021-03-05T00:00:00"/>
        <d v="2021-03-06T00:00:00"/>
        <d v="2021-03-07T00:00:00"/>
        <d v="2021-03-08T00:00:00"/>
        <d v="2021-03-09T00:00:00"/>
        <d v="2021-03-10T00:00:00"/>
        <d v="2021-03-11T00:00:00"/>
        <d v="2021-03-12T00:00:00"/>
        <d v="2021-03-13T00:00:00"/>
        <d v="2021-03-14T00:00:00"/>
        <d v="2021-03-15T00:00:00"/>
        <d v="2021-03-16T00:00:00"/>
        <d v="2021-03-17T00:00:00"/>
        <d v="2021-03-18T00:00:00"/>
        <d v="2021-03-19T00:00:00"/>
        <d v="2021-03-20T00:00:00"/>
        <d v="2021-03-21T00:00:00"/>
        <d v="2021-03-22T00:00:00"/>
        <d v="2021-03-23T00:00:00"/>
        <d v="2021-03-24T00:00:00"/>
        <d v="2021-03-25T00:00:00"/>
        <d v="2021-03-26T00:00:00"/>
        <d v="2021-03-27T00:00:00"/>
        <d v="2021-03-28T00:00:00"/>
        <d v="2021-03-29T00:00:00"/>
        <d v="2021-03-30T00:00:00"/>
        <d v="2021-03-31T00:00:00"/>
        <d v="2021-04-01T00:00:00"/>
        <d v="2021-04-02T00:00:00"/>
        <d v="2021-04-03T00:00:00"/>
        <d v="2021-04-04T00:00:00"/>
        <d v="2021-04-05T00:00:00"/>
        <d v="2021-04-06T00:00:00"/>
        <d v="2021-04-07T00:00:00"/>
        <d v="2021-04-08T00:00:00"/>
        <d v="2021-04-09T00:00:00"/>
        <d v="2021-04-10T00:00:00"/>
        <d v="2021-04-11T00:00:00"/>
        <d v="2021-04-12T00:00:00"/>
        <d v="2021-04-13T00:00:00"/>
        <d v="2021-04-14T00:00:00"/>
        <d v="2021-04-15T00:00:00"/>
        <d v="2021-04-16T00:00:00"/>
        <d v="2021-04-17T00:00:00"/>
        <d v="2021-04-18T00:00:00"/>
        <d v="2021-04-19T00:00:00"/>
        <d v="2021-04-20T00:00:00"/>
        <d v="2021-04-21T00:00:00"/>
        <d v="2021-04-22T00:00:00"/>
        <d v="2021-04-23T00:00:00"/>
        <d v="2021-04-24T00:00:00"/>
        <d v="2021-04-25T00:00:00"/>
        <d v="2021-04-26T00:00:00"/>
        <d v="2021-04-27T00:00:00"/>
        <d v="2021-04-28T00:00:00"/>
        <d v="2021-04-29T00:00:00"/>
        <d v="2021-04-30T00:00:00"/>
        <d v="2021-05-01T00:00:00"/>
        <d v="2021-05-02T00:00:00"/>
        <d v="2021-05-03T00:00:00"/>
        <d v="2021-05-04T00:00:00"/>
        <d v="2021-05-05T00:00:00"/>
        <d v="2021-05-06T00:00:00"/>
        <d v="2021-05-07T00:00:00"/>
        <d v="2021-05-08T00:00:00"/>
        <d v="2021-05-09T00:00:00"/>
        <d v="2021-05-10T00:00:00"/>
        <d v="2021-05-11T00:00:00"/>
        <d v="2021-05-12T00:00:00"/>
        <d v="2021-05-13T00:00:00"/>
        <d v="2021-05-14T00:00:00"/>
        <d v="2021-05-15T00:00:00"/>
        <d v="2021-05-16T00:00:00"/>
        <d v="2021-05-17T00:00:00"/>
        <d v="2021-05-18T00:00:00"/>
        <d v="2021-05-19T00:00:00"/>
        <d v="2021-05-20T00:00:00"/>
        <d v="2021-05-21T00:00:00"/>
        <d v="2021-05-22T00:00:00"/>
        <d v="2021-05-23T00:00:00"/>
        <d v="2021-05-24T00:00:00"/>
        <d v="2021-05-25T00:00:00"/>
        <d v="2021-05-26T00:00:00"/>
        <d v="2021-05-27T00:00:00"/>
        <d v="2021-05-28T00:00:00"/>
        <d v="2021-05-29T00:00:00"/>
        <d v="2021-05-30T00:00:00"/>
        <d v="2021-05-31T00:00:00"/>
        <d v="2021-06-01T00:00:00"/>
        <d v="2021-06-02T00:00:00"/>
        <d v="2021-06-03T00:00:00"/>
        <d v="2021-06-04T00:00:00"/>
        <d v="2021-06-05T00:00:00"/>
        <d v="2021-06-06T00:00:00"/>
        <d v="2021-06-07T00:00:00"/>
        <d v="2021-06-08T00:00:00"/>
        <d v="2021-06-09T00:00:00"/>
        <d v="2021-06-10T00:00:00"/>
        <d v="2021-06-11T00:00:00"/>
        <d v="2021-06-12T00:00:00"/>
        <d v="2021-06-13T00:00:00"/>
        <d v="2021-06-14T00:00:00"/>
        <d v="2021-06-15T00:00:00"/>
        <d v="2021-06-16T00:00:00"/>
        <d v="2021-06-17T00:00:00"/>
        <d v="2021-06-18T00:00:00"/>
        <d v="2021-06-19T00:00:00"/>
        <d v="2021-06-20T00:00:00"/>
        <d v="2021-06-21T00:00:00"/>
        <d v="2021-06-22T00:00:00"/>
        <d v="2021-06-23T00:00:00"/>
        <d v="2021-06-24T00:00:00"/>
        <d v="2021-06-25T00:00:00"/>
        <d v="2021-06-26T00:00:00"/>
        <d v="2021-06-27T00:00:00"/>
        <d v="2021-06-28T00:00:00"/>
        <d v="2021-06-29T00:00:00"/>
        <d v="2021-06-30T00:00:00"/>
        <d v="2021-07-01T00:00:00"/>
        <d v="2021-07-02T00:00:00"/>
        <d v="2021-07-03T00:00:00"/>
        <d v="2021-07-04T00:00:00"/>
        <d v="2021-07-05T00:00:00"/>
        <d v="2021-07-06T00:00:00"/>
        <d v="2021-07-07T00:00:00"/>
        <d v="2021-07-08T00:00:00"/>
        <d v="2021-07-09T00:00:00"/>
        <d v="2021-07-10T00:00:00"/>
        <d v="2021-07-11T00:00:00"/>
        <d v="2021-07-12T00:00:00"/>
        <d v="2021-07-13T00:00:00"/>
        <d v="2021-07-14T00:00:00"/>
        <d v="2021-07-15T00:00:00"/>
        <d v="2021-07-16T00:00:00"/>
        <d v="2021-07-17T00:00:00"/>
        <d v="2021-07-18T00:00:00"/>
        <d v="2021-07-19T00:00:00"/>
        <d v="2021-07-20T00:00:00"/>
        <d v="2021-07-21T00:00:00"/>
        <d v="2021-07-22T00:00:00"/>
        <d v="2021-07-23T00:00:00"/>
        <d v="2021-07-24T00:00:00"/>
        <d v="2021-07-25T00:00:00"/>
        <d v="2021-07-26T00:00:00"/>
        <d v="2021-07-27T00:00:00"/>
        <d v="2021-07-28T00:00:00"/>
        <d v="2021-07-29T00:00:00"/>
        <d v="2021-07-30T00:00:00"/>
        <d v="2021-07-31T00:00:00"/>
        <d v="2021-08-01T00:00:00"/>
        <d v="2021-08-02T00:00:00"/>
        <d v="2021-08-03T00:00:00"/>
        <d v="2021-08-04T00:00:00"/>
        <d v="2021-08-05T00:00:00"/>
        <d v="2021-08-06T00:00:00"/>
        <d v="2021-08-07T00:00:00"/>
        <d v="2021-08-08T00:00:00"/>
        <d v="2021-08-09T00:00:00"/>
        <d v="2021-08-10T00:00:00"/>
        <d v="2021-08-11T00:00:00"/>
        <d v="2021-08-12T00:00:00"/>
        <d v="2021-08-13T00:00:00"/>
        <d v="2021-08-14T00:00:00"/>
        <d v="2021-08-15T00:00:00"/>
        <d v="2021-08-16T00:00:00"/>
        <d v="2021-08-17T00:00:00"/>
        <d v="2021-08-18T00:00:00"/>
        <d v="2021-08-19T00:00:00"/>
        <d v="2021-08-20T00:00:00"/>
        <d v="2021-08-21T00:00:00"/>
        <d v="2021-08-22T00:00:00"/>
        <d v="2021-08-23T00:00:00"/>
        <d v="2021-08-24T00:00:00"/>
        <d v="2021-08-25T00:00:00"/>
        <d v="2021-08-26T00:00:00"/>
        <d v="2021-08-27T00:00:00"/>
        <d v="2021-08-28T00:00:00"/>
        <d v="2021-08-29T00:00:00"/>
        <d v="2021-08-30T00:00:00"/>
        <d v="2021-08-31T00:00:00"/>
        <d v="2021-09-01T00:00:00"/>
        <d v="2021-09-02T00:00:00"/>
        <d v="2021-09-03T00:00:00"/>
        <d v="2021-09-04T00:00:00"/>
        <d v="2021-09-05T00:00:00"/>
        <d v="2021-09-06T00:00:00"/>
        <d v="2021-09-07T00:00:00"/>
        <d v="2021-09-08T00:00:00"/>
        <d v="2021-09-09T00:00:00"/>
        <d v="2021-09-10T00:00:00"/>
        <d v="2021-09-11T00:00:00"/>
        <d v="2021-09-12T00:00:00"/>
        <d v="2021-09-13T00:00:00"/>
        <d v="2021-09-14T00:00:00"/>
        <d v="2021-09-15T00:00:00"/>
        <d v="2021-09-16T00:00:00"/>
        <d v="2021-09-17T00:00:00"/>
        <d v="2021-09-18T00:00:00"/>
        <d v="2021-09-19T00:00:00"/>
        <d v="2021-09-20T00:00:00"/>
        <d v="2021-09-21T00:00:00"/>
        <d v="2021-09-22T00:00:00"/>
        <d v="2021-09-23T00:00:00"/>
        <d v="2021-09-24T00:00:00"/>
        <d v="2021-09-25T00:00:00"/>
        <d v="2021-09-26T00:00:00"/>
        <d v="2021-09-27T00:00:00"/>
        <d v="2021-09-28T00:00:00"/>
        <d v="2021-09-29T00:00:00"/>
        <d v="2021-09-30T00:00:00"/>
        <d v="2021-10-01T00:00:00"/>
        <d v="2021-10-02T00:00:00"/>
        <d v="2021-10-03T00:00:00"/>
        <d v="2021-10-04T00:00:00"/>
        <d v="2021-10-05T00:00:00"/>
        <d v="2021-10-06T00:00:00"/>
        <d v="2021-10-07T00:00:00"/>
        <d v="2021-10-08T00:00:00"/>
        <d v="2021-10-09T00:00:00"/>
        <d v="2021-10-10T00:00:00"/>
        <d v="2021-10-11T00:00:00"/>
        <d v="2021-10-12T00:00:00"/>
        <d v="2021-10-13T00:00:00"/>
        <d v="2021-10-14T00:00:00"/>
        <d v="2021-10-15T00:00:00"/>
        <d v="2021-10-17T00:00:00"/>
        <d v="2021-10-18T00:00:00"/>
        <d v="2021-10-19T00:00:00"/>
        <d v="2021-10-20T00:00:00"/>
        <d v="2021-10-21T00:00:00"/>
        <d v="2021-10-22T00:00:00"/>
        <d v="2021-10-23T00:00:00"/>
        <d v="2021-10-24T00:00:00"/>
        <d v="2021-10-25T00:00:00"/>
        <d v="2021-10-26T00:00:00"/>
        <d v="2021-10-27T00:00:00"/>
        <d v="2021-10-28T00:00:00"/>
        <d v="2021-10-29T00:00:00"/>
        <d v="2021-10-30T00:00:00"/>
        <d v="2021-10-31T00:00:00"/>
        <d v="2021-11-01T00:00:00"/>
        <d v="2021-11-02T00:00:00"/>
        <d v="2021-11-03T00:00:00"/>
        <d v="2021-11-04T00:00:00"/>
        <d v="2021-11-05T00:00:00"/>
        <d v="2021-11-06T00:00:00"/>
        <d v="2021-11-07T00:00:00"/>
        <d v="2021-11-08T00:00:00"/>
        <d v="2021-11-09T00:00:00"/>
        <d v="2021-11-10T00:00:00"/>
        <d v="2021-11-11T00:00:00"/>
        <d v="2021-11-12T00:00:00"/>
        <d v="2021-11-13T00:00:00"/>
        <d v="2021-11-14T00:00:00"/>
        <d v="2021-11-15T00:00:00"/>
        <d v="2021-11-16T00:00:00"/>
        <d v="2021-11-17T00:00:00"/>
        <d v="2021-11-18T00:00:00"/>
        <d v="2021-11-19T00:00:00"/>
        <d v="2021-11-20T00:00:00"/>
        <d v="2021-11-21T00:00:00"/>
        <d v="2021-11-22T00:00:00"/>
        <d v="2021-11-23T00:00:00"/>
        <d v="2021-11-24T00:00:00"/>
        <d v="2021-11-25T00:00:00"/>
        <d v="2021-11-26T00:00:00"/>
        <d v="2021-11-27T00:00:00"/>
        <d v="2021-11-28T00:00:00"/>
        <d v="2021-11-29T00:00:00"/>
        <d v="2021-11-30T00:00:00"/>
        <d v="2021-12-01T00:00:00"/>
        <d v="2021-12-02T00:00:00"/>
        <d v="2021-12-03T00:00:00"/>
        <d v="2021-12-04T00:00:00"/>
        <d v="2021-12-05T00:00:00"/>
        <d v="2021-12-06T00:00:00"/>
        <d v="2021-12-07T00:00:00"/>
        <d v="2021-12-08T00:00:00"/>
        <d v="2021-12-09T00:00:00"/>
        <d v="2021-12-10T00:00:00"/>
        <d v="2021-12-11T00:00:00"/>
        <d v="2021-12-12T00:00:00"/>
        <d v="2021-12-13T00:00:00"/>
        <d v="2021-12-14T00:00:00"/>
        <d v="2021-12-15T00:00:00"/>
        <d v="2021-12-16T00:00:00"/>
        <d v="2021-12-17T00:00:00"/>
        <d v="2021-12-18T00:00:00"/>
        <d v="2021-12-19T00:00:00"/>
        <d v="2021-12-20T00:00:00"/>
        <d v="2021-12-21T00:00:00"/>
        <d v="2021-12-22T00:00:00"/>
        <d v="2021-12-23T00:00:00"/>
        <d v="2021-12-24T00:00:00"/>
        <d v="2021-12-25T00:00:00"/>
        <d v="2021-12-26T00:00:00"/>
        <d v="2021-12-27T00:00:00"/>
        <d v="2021-12-28T00:00:00"/>
        <d v="2021-12-29T00:00:00"/>
        <d v="2021-12-30T00:00:00"/>
        <d v="2021-12-31T00:00:00"/>
        <d v="2022-01-01T00:00:00"/>
        <d v="2022-01-02T00:00:00"/>
        <d v="2022-01-03T00:00:00"/>
        <d v="2022-01-04T00:00:00"/>
        <d v="2022-01-05T00:00:00"/>
        <d v="2022-01-06T00:00:00"/>
        <d v="2022-01-07T00:00:00"/>
        <d v="2022-01-08T00:00:00"/>
        <d v="2022-01-09T00:00:00"/>
        <d v="2022-01-10T00:00:00"/>
        <d v="2022-01-11T00:00:00"/>
        <d v="2022-01-12T00:00:00"/>
        <d v="2022-01-13T00:00:00"/>
        <d v="2022-01-14T00:00:00"/>
        <d v="2022-01-15T00:00:00"/>
        <d v="2022-01-16T00:00:00"/>
        <d v="2022-01-17T00:00:00"/>
        <d v="2022-01-18T00:00:00"/>
        <d v="2022-01-19T00:00:00"/>
        <d v="2022-01-20T00:00:00"/>
        <d v="2022-01-21T00:00:00"/>
        <d v="2022-01-22T00:00:00"/>
        <d v="2022-01-23T00:00:00"/>
        <d v="2022-01-24T00:00:00"/>
        <d v="2022-01-25T00:00:00"/>
        <d v="2022-01-26T00:00:00"/>
        <d v="2022-01-27T00:00:00"/>
        <d v="2022-01-28T00:00:00"/>
        <d v="2022-01-29T00:00:00"/>
        <d v="2022-01-30T00:00:00"/>
        <d v="2022-01-31T00:00:00"/>
        <d v="2022-02-01T00:00:00"/>
        <d v="2022-02-02T00:00:00"/>
        <d v="2022-02-03T00:00:00"/>
        <d v="2022-02-04T00:00:00"/>
        <d v="2022-02-05T00:00:00"/>
        <d v="2022-02-06T00:00:00"/>
        <d v="2022-02-07T00:00:00"/>
        <d v="2022-02-08T00:00:00"/>
        <d v="2022-02-09T00:00:00"/>
        <d v="2022-02-10T00:00:00"/>
        <d v="2022-02-11T00:00:00"/>
        <d v="2022-02-12T00:00:00"/>
        <d v="2022-02-13T00:00:00"/>
        <d v="2022-02-14T00:00:00"/>
        <d v="2022-02-15T00:00:00"/>
        <d v="2022-02-16T00:00:00"/>
        <d v="2022-02-17T00:00:00"/>
        <d v="2022-02-18T00:00:00"/>
        <d v="2022-02-19T00:00:00"/>
        <d v="2022-02-20T00:00:00"/>
        <d v="2022-02-21T00:00:00"/>
        <d v="2022-02-22T00:00:00"/>
        <d v="2022-02-23T00:00:00"/>
        <d v="2022-02-24T00:00:00"/>
        <d v="2022-02-25T00:00:00"/>
        <d v="2022-02-26T00:00:00"/>
        <d v="2022-02-27T00:00:00"/>
        <d v="2022-02-28T00:00:00"/>
        <d v="2022-03-01T00:00:00"/>
        <d v="2022-03-02T00:00:00"/>
        <d v="2022-03-03T00:00:00"/>
        <d v="2022-03-04T00:00:00"/>
        <d v="2022-03-05T00:00:00"/>
        <d v="2022-03-06T00:00:00"/>
        <d v="2022-03-07T00:00:00"/>
        <d v="2022-03-08T00:00:00"/>
        <d v="2022-03-09T00:00:00"/>
        <d v="2022-03-10T00:00:00"/>
        <d v="2022-03-11T00:00:00"/>
        <d v="2022-03-12T00:00:00"/>
        <d v="2022-03-13T00:00:00"/>
        <d v="2022-03-14T00:00:00"/>
        <d v="2022-03-15T00:00:00"/>
        <d v="2022-03-16T00:00:00"/>
        <d v="2022-03-17T00:00:00"/>
        <d v="2022-03-18T00:00:00"/>
        <d v="2022-03-19T00:00:00"/>
        <d v="2022-03-20T00:00:00"/>
        <d v="2022-03-21T00:00:00"/>
        <d v="2022-03-22T00:00:00"/>
        <d v="2022-03-23T00:00:00"/>
        <d v="2022-03-24T00:00:00"/>
        <d v="2022-03-25T00:00:00"/>
        <d v="2022-03-26T00:00:00"/>
        <d v="2022-03-27T00:00:00"/>
        <d v="2022-03-28T00:00:00"/>
        <d v="2022-03-29T00:00:00"/>
        <d v="2022-03-30T00:00:00"/>
        <d v="2022-03-31T00:00:00"/>
        <d v="2022-04-01T00:00:00"/>
        <d v="2022-04-02T00:00:00"/>
        <d v="2022-04-03T00:00:00"/>
        <d v="2022-04-04T00:00:00"/>
        <d v="2022-04-05T00:00:00"/>
        <d v="2022-04-06T00:00:00"/>
        <d v="2022-04-07T00:00:00"/>
        <d v="2022-04-08T00:00:00"/>
        <d v="2022-04-09T00:00:00"/>
        <d v="2022-04-10T00:00:00"/>
        <d v="2022-04-11T00:00:00"/>
        <d v="2022-04-12T00:00:00"/>
        <d v="2022-04-13T00:00:00"/>
        <d v="2022-04-14T00:00:00"/>
        <d v="2022-04-15T00:00:00"/>
        <d v="2022-04-16T00:00:00"/>
        <d v="2022-04-17T00:00:00"/>
        <d v="2022-04-18T00:00:00"/>
        <d v="2022-04-19T00:00:00"/>
        <d v="2022-04-20T00:00:00"/>
        <d v="2022-04-21T00:00:00"/>
        <d v="2022-04-22T00:00:00"/>
        <d v="2022-04-23T00:00:00"/>
        <d v="2022-04-24T00:00:00"/>
        <d v="2022-04-25T00:00:00"/>
        <d v="2022-04-26T00:00:00"/>
        <d v="2022-04-27T00:00:00"/>
        <d v="2022-04-28T00:00:00"/>
        <d v="2022-04-29T00:00:00"/>
        <d v="2022-04-30T00:00:00"/>
        <d v="2022-05-01T00:00:00"/>
        <d v="2022-05-02T00:00:00"/>
        <d v="2022-05-03T00:00:00"/>
        <d v="2022-05-04T00:00:00"/>
        <d v="2022-05-05T00:00:00"/>
        <d v="2022-05-06T00:00:00"/>
        <d v="2022-05-07T00:00:00"/>
        <d v="2022-05-08T00:00:00"/>
        <d v="2022-05-09T00:00:00"/>
        <d v="2022-05-10T00:00:00"/>
        <d v="2022-05-11T00:00:00"/>
        <d v="2022-05-12T00:00:00"/>
        <d v="2022-05-13T00:00:00"/>
        <d v="2022-05-14T00:00:00"/>
        <d v="2022-05-15T00:00:00"/>
        <d v="2022-05-16T00:00:00"/>
        <d v="2022-05-17T00:00:00"/>
        <d v="2022-05-18T00:00:00"/>
        <d v="2022-05-19T00:00:00"/>
        <d v="2022-05-20T00:00:00"/>
        <d v="2022-05-21T00:00:00"/>
        <d v="2022-05-22T00:00:00"/>
        <d v="2022-05-23T00:00:00"/>
        <d v="2022-05-24T00:00:00"/>
        <d v="2022-05-25T00:00:00"/>
        <d v="2022-05-26T00:00:00"/>
        <d v="2022-05-27T00:00:00"/>
        <d v="2022-05-28T00:00:00"/>
        <d v="2022-05-29T00:00:00"/>
        <d v="2022-05-30T00:00:00"/>
        <d v="2022-05-31T00:00:00"/>
        <d v="2022-06-01T00:00:00"/>
        <d v="2022-06-02T00:00:00"/>
        <d v="2022-06-03T00:00:00"/>
        <d v="2022-06-04T00:00:00"/>
        <d v="2022-06-05T00:00:00"/>
        <d v="2022-06-06T00:00:00"/>
        <d v="2022-06-07T00:00:00"/>
        <d v="2022-06-08T00:00:00"/>
        <d v="2022-06-09T00:00:00"/>
        <d v="2022-06-10T00:00:00"/>
        <d v="2022-06-11T00:00:00"/>
        <d v="2022-06-12T00:00:00"/>
        <d v="2022-06-13T00:00:00"/>
        <d v="2022-06-14T00:00:00"/>
        <d v="2022-06-15T00:00:00"/>
        <d v="2022-06-16T00:00:00"/>
        <d v="2022-06-17T00:00:00"/>
        <d v="2022-06-18T00:00:00"/>
        <d v="2022-06-19T00:00:00"/>
        <d v="2022-06-20T00:00:00"/>
        <d v="2022-06-21T00:00:00"/>
        <d v="2022-06-22T00:00:00"/>
        <d v="2022-06-23T00:00:00"/>
        <d v="2022-06-24T00:00:00"/>
        <d v="2022-06-25T00:00:00"/>
        <d v="2022-06-26T00:00:00"/>
        <d v="2022-06-27T00:00:00"/>
        <d v="2022-06-28T00:00:00"/>
        <d v="2022-06-29T00:00:00"/>
        <d v="2022-06-30T00:00:00"/>
        <d v="2022-07-01T00:00:00"/>
        <d v="2022-07-02T00:00:00"/>
        <d v="2022-07-03T00:00:00"/>
        <d v="2022-07-04T00:00:00"/>
        <d v="2022-07-05T00:00:00"/>
        <d v="2022-07-06T00:00:00"/>
        <d v="2022-07-07T00:00:00"/>
        <d v="2022-07-08T00:00:00"/>
        <d v="2022-07-09T00:00:00"/>
        <d v="2022-07-10T00:00:00"/>
        <d v="2022-07-11T00:00:00"/>
        <d v="2022-07-12T00:00:00"/>
        <d v="2022-07-13T00:00:00"/>
        <d v="2022-07-14T00:00:00"/>
        <d v="2022-07-15T00:00:00"/>
        <d v="2022-07-16T00:00:00"/>
        <d v="2022-07-17T00:00:00"/>
        <d v="2022-07-18T00:00:00"/>
        <d v="2022-07-19T00:00:00"/>
        <d v="2022-07-20T00:00:00"/>
        <d v="2022-07-21T00:00:00"/>
        <d v="2022-07-22T00:00:00"/>
        <d v="2022-07-23T00:00:00"/>
        <d v="2022-07-24T00:00:00"/>
        <d v="2022-07-25T00:00:00"/>
        <d v="2022-07-26T00:00:00"/>
        <d v="2022-07-27T00:00:00"/>
        <d v="2022-07-28T00:00:00"/>
        <d v="2022-07-29T00:00:00"/>
        <d v="2022-07-30T00:00:00"/>
        <d v="2022-07-31T00:00:00"/>
        <d v="2022-08-01T00:00:00"/>
        <d v="2022-08-02T00:00:00"/>
        <d v="2022-08-03T00:00:00"/>
        <d v="2022-08-04T00:00:00"/>
        <d v="2022-08-05T00:00:00"/>
        <d v="2022-08-06T00:00:00"/>
        <d v="2022-08-07T00:00:00"/>
        <d v="2022-08-08T00:00:00"/>
        <d v="2022-08-09T00:00:00"/>
        <d v="2022-08-10T00:00:00"/>
        <d v="2022-08-11T00:00:00"/>
        <d v="2022-08-12T00:00:00"/>
        <d v="2022-08-13T00:00:00"/>
        <d v="2022-08-14T00:00:00"/>
        <d v="2022-08-15T00:00:00"/>
        <d v="2022-08-16T00:00:00"/>
        <d v="2022-08-17T00:00:00"/>
        <d v="2022-08-18T00:00:00"/>
        <d v="2022-08-19T00:00:00"/>
        <d v="2022-08-20T00:00:00"/>
        <d v="2022-08-21T00:00:00"/>
        <d v="2022-08-22T00:00:00"/>
        <d v="2022-08-23T00:00:00"/>
        <d v="2022-08-24T00:00:00"/>
        <d v="2022-08-25T00:00:00"/>
        <d v="2022-08-26T00:00:00"/>
        <d v="2022-08-27T00:00:00"/>
        <d v="2022-08-28T00:00:00"/>
        <d v="2022-08-29T00:00:00"/>
        <d v="2022-08-30T00:00:00"/>
        <d v="2022-08-31T00:00:00"/>
        <d v="2022-09-01T00:00:00"/>
        <d v="2022-09-02T00:00:00"/>
        <d v="2022-09-03T00:00:00"/>
        <d v="2022-09-04T00:00:00"/>
        <d v="2022-09-05T00:00:00"/>
        <d v="2022-09-06T00:00:00"/>
        <d v="2022-09-07T00:00:00"/>
        <d v="2022-09-08T00:00:00"/>
        <d v="2022-09-09T00:00:00"/>
        <d v="2022-09-10T00:00:00"/>
        <d v="2022-09-11T00:00:00"/>
        <d v="2022-09-12T00:00:00"/>
        <d v="2022-09-13T00:00:00"/>
        <d v="2022-09-14T00:00:00"/>
        <d v="2022-09-15T00:00:00"/>
        <d v="2022-09-16T00:00:00"/>
        <d v="2022-09-17T00:00:00"/>
        <d v="2022-09-18T00:00:00"/>
        <d v="2022-09-19T00:00:00"/>
        <d v="2022-09-20T00:00:00"/>
        <d v="2022-09-21T00:00:00"/>
        <d v="2022-09-22T00:00:00"/>
        <d v="2022-09-23T00:00:00"/>
        <d v="2022-09-24T00:00:00"/>
        <d v="2022-09-25T00:00:00"/>
        <d v="2022-09-26T00:00:00"/>
        <d v="2022-09-27T00:00:00"/>
        <d v="2022-09-28T00:00:00"/>
        <d v="2022-09-29T00:00:00"/>
        <d v="2022-09-30T00:00:00"/>
        <d v="2022-10-01T00:00:00"/>
        <d v="2022-10-02T00:00:00"/>
        <d v="2022-10-03T00:00:00"/>
        <d v="2022-10-04T00:00:00"/>
        <d v="2022-10-05T00:00:00"/>
        <d v="2022-10-06T00:00:00"/>
        <d v="2022-10-07T00:00:00"/>
        <d v="2022-10-08T00:00:00"/>
        <d v="2022-10-09T00:00:00"/>
        <d v="2022-10-10T00:00:00"/>
        <d v="2022-10-11T00:00:00"/>
        <d v="2022-10-12T00:00:00"/>
        <d v="2022-10-13T00:00:00"/>
        <d v="2022-10-14T00:00:00"/>
        <d v="2022-10-15T00:00:00"/>
        <d v="2022-10-17T00:00:00"/>
        <d v="2022-10-18T00:00:00"/>
        <d v="2022-10-19T00:00:00"/>
        <d v="2022-10-20T00:00:00"/>
        <d v="2022-10-21T00:00:00"/>
        <d v="2022-10-22T00:00:00"/>
        <d v="2022-10-23T00:00:00"/>
        <d v="2022-10-24T00:00:00"/>
        <d v="2022-10-25T00:00:00"/>
        <d v="2022-10-26T00:00:00"/>
        <d v="2022-10-27T00:00:00"/>
        <d v="2022-10-28T00:00:00"/>
        <d v="2022-10-29T00:00:00"/>
        <d v="2022-10-30T00:00:00"/>
        <d v="2022-10-31T00:00:00"/>
        <d v="2022-11-01T00:00:00"/>
        <d v="2022-11-02T00:00:00"/>
        <d v="2022-11-03T00:00:00"/>
        <d v="2022-11-04T00:00:00"/>
        <d v="2022-11-05T00:00:00"/>
        <d v="2022-11-06T00:00:00"/>
        <d v="2022-11-07T00:00:00"/>
        <d v="2022-11-08T00:00:00"/>
        <d v="2022-11-09T00:00:00"/>
        <d v="2022-11-10T00:00:00"/>
        <d v="2022-11-11T00:00:00"/>
        <d v="2022-11-12T00:00:00"/>
        <d v="2022-11-13T00:00:00"/>
        <d v="2022-11-14T00:00:00"/>
        <d v="2022-11-15T00:00:00"/>
        <d v="2022-11-16T00:00:00"/>
        <d v="2022-11-17T00:00:00"/>
        <d v="2022-11-18T00:00:00"/>
        <d v="2022-11-19T00:00:00"/>
        <d v="2022-11-20T00:00:00"/>
        <d v="2022-11-21T00:00:00"/>
        <d v="2022-11-22T00:00:00"/>
        <d v="2022-11-23T00:00:00"/>
        <d v="2022-11-24T00:00:00"/>
        <d v="2022-11-25T00:00:00"/>
        <d v="2022-11-26T00:00:00"/>
        <d v="2022-11-27T00:00:00"/>
        <d v="2022-11-28T00:00:00"/>
        <d v="2022-11-29T00:00:00"/>
        <d v="2022-11-30T00:00:00"/>
        <d v="2022-12-01T00:00:00"/>
        <d v="2022-12-02T00:00:00"/>
        <d v="2022-12-03T00:00:00"/>
        <d v="2022-12-04T00:00:00"/>
        <d v="2022-12-05T00:00:00"/>
        <d v="2022-12-06T00:00:00"/>
        <d v="2022-12-07T00:00:00"/>
        <d v="2022-12-08T00:00:00"/>
        <d v="2022-12-09T00:00:00"/>
        <d v="2022-12-10T00:00:00"/>
        <d v="2022-12-11T00:00:00"/>
        <d v="2022-12-12T00:00:00"/>
        <d v="2022-12-13T00:00:00"/>
        <d v="2022-12-14T00:00:00"/>
        <d v="2022-12-15T00:00:00"/>
        <d v="2022-12-16T00:00:00"/>
        <d v="2022-12-17T00:00:00"/>
        <d v="2022-12-18T00:00:00"/>
        <d v="2022-12-19T00:00:00"/>
        <d v="2022-12-20T00:00:00"/>
        <d v="2022-12-21T00:00:00"/>
        <d v="2022-12-22T00:00:00"/>
        <d v="2022-12-23T00:00:00"/>
        <d v="2022-12-24T00:00:00"/>
        <d v="2022-12-25T00:00:00"/>
        <d v="2022-12-26T00:00:00"/>
        <d v="2022-12-27T00:00:00"/>
        <d v="2022-12-28T00:00:00"/>
        <d v="2022-12-29T00:00:00"/>
        <d v="2022-12-30T00:00:00"/>
        <d v="2022-12-31T00:00:00"/>
        <d v="2023-01-01T00:00:00"/>
        <d v="2023-01-02T00:00:00"/>
        <d v="2023-01-03T00:00:00"/>
        <d v="2023-01-04T00:00:00"/>
        <d v="2023-01-05T00:00:00"/>
        <d v="2023-01-06T00:00:00"/>
        <d v="2023-01-07T00:00:00"/>
        <d v="2023-01-08T00:00:00"/>
        <d v="2023-01-09T00:00:00"/>
        <d v="2023-01-10T00:00:00"/>
        <d v="2023-01-11T00:00:00"/>
        <d v="2023-01-12T00:00:00"/>
        <d v="2023-01-13T00:00:00"/>
        <d v="2023-01-14T00:00:00"/>
        <d v="2023-01-15T00:00:00"/>
        <d v="2023-01-16T00:00:00"/>
        <d v="2023-01-17T00:00:00"/>
        <d v="2023-01-18T00:00:00"/>
        <d v="2023-01-19T00:00:00"/>
        <d v="2023-01-20T00:00:00"/>
        <d v="2023-01-21T00:00:00"/>
        <d v="2023-01-22T00:00:00"/>
        <d v="2023-01-23T00:00:00"/>
        <d v="2023-01-24T00:00:00"/>
        <d v="2023-01-25T00:00:00"/>
        <d v="2023-01-26T00:00:00"/>
        <d v="2023-01-27T00:00:00"/>
        <d v="2023-01-28T00:00:00"/>
        <d v="2023-01-29T00:00:00"/>
        <d v="2023-01-30T00:00:00"/>
        <d v="2023-01-31T00:00:00"/>
        <d v="2023-02-01T00:00:00"/>
        <d v="2023-02-02T00:00:00"/>
        <d v="2023-02-03T00:00:00"/>
        <d v="2023-02-04T00:00:00"/>
        <d v="2023-02-05T00:00:00"/>
        <d v="2023-02-06T00:00:00"/>
        <d v="2023-02-07T00:00:00"/>
        <d v="2023-02-08T00:00:00"/>
        <d v="2023-02-09T00:00:00"/>
        <d v="2023-02-10T00:00:00"/>
        <d v="2023-02-11T00:00:00"/>
        <d v="2023-02-12T00:00:00"/>
        <d v="2023-02-13T00:00:00"/>
        <d v="2023-02-14T00:00:00"/>
        <d v="2023-02-15T00:00:00"/>
        <d v="2023-02-16T00:00:00"/>
        <d v="2023-02-17T00:00:00"/>
        <d v="2023-02-18T00:00:00"/>
        <d v="2023-02-19T00:00:00"/>
        <d v="2023-02-20T00:00:00"/>
        <d v="2023-02-21T00:00:00"/>
        <d v="2023-02-22T00:00:00"/>
        <d v="2023-02-23T00:00:00"/>
        <d v="2023-02-24T00:00:00"/>
        <d v="2023-02-25T00:00:00"/>
        <d v="2023-02-26T00:00:00"/>
        <d v="2023-02-27T00:00:00"/>
        <d v="2023-02-28T00:00:00"/>
        <d v="2023-03-01T00:00:00"/>
        <d v="2023-03-02T00:00:00"/>
        <d v="2023-03-03T00:00:00"/>
        <d v="2023-03-04T00:00:00"/>
        <d v="2023-03-05T00:00:00"/>
        <d v="2023-03-06T00:00:00"/>
        <d v="2023-03-07T00:00:00"/>
        <d v="2023-03-08T00:00:00"/>
        <d v="2023-03-09T00:00:00"/>
        <d v="2023-03-10T00:00:00"/>
        <d v="2023-03-11T00:00:00"/>
        <d v="2023-03-12T00:00:00"/>
        <d v="2023-03-13T00:00:00"/>
        <d v="2023-03-14T00:00:00"/>
        <d v="2023-03-15T00:00:00"/>
        <d v="2023-03-16T00:00:00"/>
        <d v="2023-03-17T00:00:00"/>
        <d v="2023-03-18T00:00:00"/>
        <d v="2023-03-19T00:00:00"/>
        <d v="2023-03-20T00:00:00"/>
        <d v="2023-03-21T00:00:00"/>
        <d v="2023-03-22T00:00:00"/>
        <d v="2023-03-23T00:00:00"/>
        <d v="2023-03-24T00:00:00"/>
        <d v="2023-03-25T00:00:00"/>
        <d v="2023-03-26T00:00:00"/>
        <d v="2023-03-27T00:00:00"/>
        <d v="2023-03-28T00:00:00"/>
        <d v="2023-03-29T00:00:00"/>
        <d v="2023-03-30T00:00:00"/>
        <d v="2023-03-31T00:00:00"/>
        <d v="2023-04-01T00:00:00"/>
        <d v="2023-04-02T00:00:00"/>
        <d v="2023-04-03T00:00:00"/>
        <d v="2023-04-04T00:00:00"/>
        <d v="2023-04-05T00:00:00"/>
        <d v="2023-04-06T00:00:00"/>
        <d v="2023-04-07T00:00:00"/>
        <d v="2023-04-08T00:00:00"/>
        <d v="2023-04-09T00:00:00"/>
        <d v="2023-04-10T00:00:00"/>
        <d v="2023-04-11T00:00:00"/>
        <d v="2023-04-12T00:00:00"/>
        <d v="2023-04-13T00:00:00"/>
        <d v="2023-04-14T00:00:00"/>
        <d v="2023-04-15T00:00:00"/>
        <d v="2023-04-16T00:00:00"/>
        <d v="2023-04-17T00:00:00"/>
        <d v="2023-04-18T00:00:00"/>
        <d v="2023-04-19T00:00:00"/>
        <d v="2023-04-20T00:00:00"/>
        <d v="2023-04-21T00:00:00"/>
        <d v="2023-04-22T00:00:00"/>
        <d v="2023-04-23T00:00:00"/>
        <d v="2023-04-24T00:00:00"/>
        <d v="2023-04-25T00:00:00"/>
        <d v="2023-04-26T00:00:00"/>
        <d v="2023-04-27T00:00:00"/>
        <d v="2023-04-28T00:00:00"/>
        <d v="2023-04-29T00:00:00"/>
        <d v="2023-04-30T00:00:00"/>
        <d v="2023-05-01T00:00:00"/>
        <d v="2023-05-02T00:00:00"/>
        <d v="2023-05-03T00:00:00"/>
        <d v="2023-05-04T00:00:00"/>
        <d v="2023-05-05T00:00:00"/>
        <d v="2023-05-06T00:00:00"/>
        <d v="2023-05-07T00:00:00"/>
        <d v="2023-05-08T00:00:00"/>
        <d v="2023-05-09T00:00:00"/>
        <d v="2023-05-10T00:00:00"/>
        <d v="2023-05-11T00:00:00"/>
        <d v="2023-05-12T00:00:00"/>
        <d v="2023-05-13T00:00:00"/>
        <d v="2023-05-14T00:00:00"/>
        <d v="2023-05-15T00:00:00"/>
        <d v="2023-05-16T00:00:00"/>
        <d v="2023-05-17T00:00:00"/>
        <d v="2023-05-18T00:00:00"/>
        <d v="2023-05-19T00:00:00"/>
        <d v="2023-05-20T00:00:00"/>
        <d v="2023-05-21T00:00:00"/>
        <d v="2023-05-22T00:00:00"/>
        <d v="2023-05-23T00:00:00"/>
        <d v="2023-05-24T00:00:00"/>
        <d v="2023-05-25T00:00:00"/>
        <d v="2023-05-26T00:00:00"/>
        <d v="2023-05-27T00:00:00"/>
        <d v="2023-05-28T00:00:00"/>
        <d v="2023-05-29T00:00:00"/>
        <d v="2023-05-30T00:00:00"/>
        <d v="2023-05-31T00:00:00"/>
        <d v="2023-06-01T00:00:00"/>
        <d v="2023-06-02T00:00:00"/>
        <d v="2023-06-03T00:00:00"/>
        <d v="2023-06-04T00:00:00"/>
        <d v="2023-06-05T00:00:00"/>
        <d v="2023-06-06T00:00:00"/>
        <d v="2023-06-07T00:00:00"/>
        <d v="2023-06-08T00:00:00"/>
        <d v="2023-06-09T00:00:00"/>
        <d v="2023-06-10T00:00:00"/>
        <d v="2023-06-11T00:00:00"/>
        <d v="2023-06-12T00:00:00"/>
        <d v="2023-06-13T00:00:00"/>
        <d v="2023-06-14T00:00:00"/>
        <d v="2023-06-15T00:00:00"/>
        <d v="2023-06-16T00:00:00"/>
        <d v="2023-06-17T00:00:00"/>
        <d v="2023-06-18T00:00:00"/>
        <d v="2023-06-19T00:00:00"/>
        <d v="2023-06-20T00:00:00"/>
        <d v="2023-06-21T00:00:00"/>
        <d v="2023-06-22T00:00:00"/>
        <d v="2023-06-23T00:00:00"/>
        <d v="2023-06-24T00:00:00"/>
        <d v="2023-06-25T00:00:00"/>
        <d v="2023-06-26T00:00:00"/>
        <d v="2023-06-27T00:00:00"/>
        <d v="2023-06-28T00:00:00"/>
        <d v="2023-06-29T00:00:00"/>
        <d v="2023-06-30T00:00:00"/>
        <d v="2023-07-01T00:00:00"/>
        <d v="2023-07-02T00:00:00"/>
        <d v="2023-07-03T00:00:00"/>
        <d v="2023-07-04T00:00:00"/>
        <d v="2023-07-05T00:00:00"/>
        <d v="2023-07-06T00:00:00"/>
        <d v="2023-07-07T00:00:00"/>
        <d v="2023-07-08T00:00:00"/>
        <d v="2023-07-09T00:00:00"/>
        <d v="2023-07-10T00:00:00"/>
        <d v="2023-07-11T00:00:00"/>
        <d v="2023-07-12T00:00:00"/>
        <d v="2023-07-13T00:00:00"/>
        <d v="2023-07-14T00:00:00"/>
        <d v="2023-07-15T00:00:00"/>
        <d v="2023-07-16T00:00:00"/>
        <d v="2023-07-17T00:00:00"/>
        <d v="2023-07-18T00:00:00"/>
        <d v="2023-07-19T00:00:00"/>
        <d v="2023-07-20T00:00:00"/>
        <d v="2023-07-21T00:00:00"/>
        <d v="2023-07-22T00:00:00"/>
        <d v="2023-07-23T00:00:00"/>
        <d v="2023-07-24T00:00:00"/>
        <d v="2023-07-25T00:00:00"/>
        <d v="2023-07-26T00:00:00"/>
        <d v="2023-07-27T00:00:00"/>
        <d v="2023-07-28T00:00:00"/>
        <d v="2023-07-29T00:00:00"/>
        <d v="2023-07-30T00:00:00"/>
        <d v="2023-07-31T00:00:00"/>
        <d v="2023-08-01T00:00:00"/>
        <d v="2023-08-02T00:00:00"/>
        <d v="2023-08-03T00:00:00"/>
        <d v="2023-08-04T00:00:00"/>
        <d v="2023-08-05T00:00:00"/>
        <d v="2023-08-06T00:00:00"/>
        <d v="2023-08-07T00:00:00"/>
        <d v="2023-08-08T00:00:00"/>
        <d v="2023-08-09T00:00:00"/>
        <d v="2023-08-10T00:00:00"/>
        <d v="2023-08-11T00:00:00"/>
        <d v="2023-08-12T00:00:00"/>
        <d v="2023-08-13T00:00:00"/>
        <d v="2023-08-14T00:00:00"/>
        <d v="2023-08-15T00:00:00"/>
        <d v="2023-08-16T00:00:00"/>
        <d v="2023-08-17T00:00:00"/>
        <d v="2023-08-18T00:00:00"/>
        <d v="2023-08-19T00:00:00"/>
        <d v="2023-08-20T00:00:00"/>
        <d v="2023-08-21T00:00:00"/>
        <d v="2023-08-22T00:00:00"/>
        <d v="2023-08-23T00:00:00"/>
        <d v="2023-08-24T00:00:00"/>
        <d v="2023-08-25T00:00:00"/>
        <d v="2023-08-26T00:00:00"/>
        <d v="2023-08-27T00:00:00"/>
        <d v="2023-08-28T00:00:00"/>
        <d v="2023-08-29T00:00:00"/>
        <d v="2023-08-30T00:00:00"/>
        <d v="2023-08-31T00:00:00"/>
        <d v="2023-09-01T00:00:00"/>
        <d v="2023-09-02T00:00:00"/>
        <d v="2023-09-03T00:00:00"/>
        <d v="2023-09-04T00:00:00"/>
        <d v="2023-09-05T00:00:00"/>
        <d v="2023-09-06T00:00:00"/>
        <d v="2023-09-07T00:00:00"/>
        <d v="2023-09-08T00:00:00"/>
        <d v="2023-09-09T00:00:00"/>
        <d v="2023-09-10T00:00:00"/>
        <d v="2023-09-11T00:00:00"/>
        <d v="2023-09-12T00:00:00"/>
        <d v="2023-09-13T00:00:00"/>
        <d v="2023-09-14T00:00:00"/>
        <d v="2023-09-15T00:00:00"/>
        <d v="2023-09-16T00:00:00"/>
        <d v="2023-09-17T00:00:00"/>
        <d v="2023-09-18T00:00:00"/>
        <d v="2023-09-19T00:00:00"/>
        <d v="2023-09-20T00:00:00"/>
        <d v="2023-09-21T00:00:00"/>
        <d v="2023-09-22T00:00:00"/>
        <d v="2023-09-23T00:00:00"/>
        <d v="2023-09-24T00:00:00"/>
        <d v="2023-09-25T00:00:00"/>
        <d v="2023-09-26T00:00:00"/>
        <d v="2023-09-27T00:00:00"/>
        <d v="2023-09-28T00:00:00"/>
        <d v="2023-09-29T00:00:00"/>
        <d v="2023-09-30T00:00:00"/>
        <d v="2023-10-01T00:00:00"/>
        <d v="2023-10-02T00:00:00"/>
        <d v="2023-10-03T00:00:00"/>
        <d v="2023-10-04T00:00:00"/>
        <d v="2023-10-05T00:00:00"/>
        <d v="2023-10-06T00:00:00"/>
        <d v="2023-10-07T00:00:00"/>
        <d v="2023-10-08T00:00:00"/>
        <d v="2023-10-09T00:00:00"/>
        <d v="2023-10-10T00:00:00"/>
        <d v="2023-10-11T00:00:00"/>
        <d v="2023-10-12T00:00:00"/>
        <d v="2023-10-13T00:00:00"/>
        <d v="2023-10-14T00:00:00"/>
        <d v="2023-10-15T00:00:00"/>
        <d v="2023-10-17T00:00:00"/>
        <d v="2023-10-18T00:00:00"/>
        <d v="2023-10-19T00:00:00"/>
        <d v="2023-10-20T00:00:00"/>
        <d v="2023-10-21T00:00:00"/>
        <d v="2023-10-22T00:00:00"/>
        <d v="2023-10-23T00:00:00"/>
        <d v="2023-10-24T00:00:00"/>
        <d v="2023-10-25T00:00:00"/>
        <d v="2023-10-26T00:00:00"/>
        <d v="2023-10-27T00:00:00"/>
        <d v="2023-10-28T00:00:00"/>
        <d v="2023-10-29T00:00:00"/>
        <d v="2023-10-30T00:00:00"/>
        <d v="2023-10-31T00:00:00"/>
        <d v="2023-11-01T00:00:00"/>
        <d v="2023-11-02T00:00:00"/>
        <d v="2023-11-03T00:00:00"/>
        <d v="2023-11-04T00:00:00"/>
        <d v="2023-11-05T00:00:00"/>
        <d v="2023-11-06T00:00:00"/>
        <d v="2023-11-07T00:00:00"/>
        <d v="2023-11-08T00:00:00"/>
        <d v="2023-11-09T00:00:00"/>
        <d v="2023-11-10T00:00:00"/>
        <d v="2023-11-11T00:00:00"/>
        <d v="2023-11-12T00:00:00"/>
        <d v="2023-11-13T00:00:00"/>
        <d v="2023-11-14T00:00:00"/>
        <d v="2023-11-15T00:00:00"/>
        <d v="2023-11-16T00:00:00"/>
        <d v="2023-11-17T00:00:00"/>
        <d v="2023-11-18T00:00:00"/>
        <d v="2023-11-19T00:00:00"/>
        <d v="2023-11-20T00:00:00"/>
        <d v="2023-11-21T00:00:00"/>
        <d v="2023-11-22T00:00:00"/>
        <d v="2023-11-23T00:00:00"/>
        <d v="2023-11-24T00:00:00"/>
        <d v="2023-11-25T00:00:00"/>
        <d v="2023-11-26T00:00:00"/>
        <d v="2023-11-27T00:00:00"/>
        <d v="2023-11-28T00:00:00"/>
        <d v="2023-11-29T00:00:00"/>
        <d v="2023-11-30T00:00:00"/>
        <d v="2023-12-01T00:00:00"/>
        <d v="2023-12-02T00:00:00"/>
        <d v="2023-12-03T00:00:00"/>
        <d v="2023-12-04T00:00:00"/>
        <d v="2023-12-05T00:00:00"/>
        <d v="2023-12-06T00:00:00"/>
        <d v="2023-12-07T00:00:00"/>
        <d v="2023-12-08T00:00:00"/>
        <d v="2023-12-09T00:00:00"/>
        <d v="2023-12-10T00:00:00"/>
        <d v="2023-12-11T00:00:00"/>
        <d v="2023-12-12T00:00:00"/>
        <d v="2023-12-13T00:00:00"/>
        <d v="2023-12-14T00:00:00"/>
        <d v="2023-12-15T00:00:00"/>
        <d v="2023-12-16T00:00:00"/>
        <d v="2023-12-17T00:00:00"/>
        <d v="2023-12-18T00:00:00"/>
        <d v="2023-12-19T00:00:00"/>
        <d v="2023-12-20T00:00:00"/>
        <d v="2023-12-21T00:00:00"/>
        <d v="2023-12-22T00:00:00"/>
        <d v="2023-12-23T00:00:00"/>
        <d v="2023-12-24T00:00:00"/>
        <d v="2023-12-25T00:00:00"/>
        <d v="2023-12-26T00:00:00"/>
        <d v="2023-12-27T00:00:00"/>
        <d v="2023-12-28T00:00:00"/>
        <d v="2023-12-29T00:00:00"/>
        <d v="2023-12-30T00:00:00"/>
        <d v="2023-12-31T00:00:00"/>
      </sharedItems>
      <fieldGroup par="3" base="0">
        <rangePr groupBy="months" startDate="2019-01-01T00:00:00" endDate="2024-01-01T00:00:00"/>
        <groupItems count="14">
          <s v="&lt;1/1/2019"/>
          <s v="Jan"/>
          <s v="Feb"/>
          <s v="Mar"/>
          <s v="Apr"/>
          <s v="May"/>
          <s v="Jun"/>
          <s v="Jul"/>
          <s v="Aug"/>
          <s v="Sep"/>
          <s v="Oct"/>
          <s v="Nov"/>
          <s v="Dec"/>
          <s v="&gt;1/1/2024"/>
        </groupItems>
      </fieldGroup>
    </cacheField>
    <cacheField name="Passengers" numFmtId="0">
      <sharedItems containsString="0" containsBlank="1" containsNumber="1" containsInteger="1" minValue="87534" maxValue="2884783"/>
    </cacheField>
    <cacheField name="Quarters" numFmtId="0" databaseField="0">
      <fieldGroup base="0">
        <rangePr groupBy="quarters" startDate="2019-01-01T00:00:00" endDate="2024-01-01T00:00:00"/>
        <groupItems count="6">
          <s v="&lt;1/1/2019"/>
          <s v="Qtr1"/>
          <s v="Qtr2"/>
          <s v="Qtr3"/>
          <s v="Qtr4"/>
          <s v="&gt;1/1/2024"/>
        </groupItems>
      </fieldGroup>
    </cacheField>
    <cacheField name="Years" numFmtId="0" databaseField="0">
      <fieldGroup base="0">
        <rangePr groupBy="years" startDate="2019-01-01T00:00:00" endDate="2024-01-01T00:00:00"/>
        <groupItems count="8">
          <s v="&lt;1/1/2019"/>
          <s v="2019"/>
          <s v="2020"/>
          <s v="2021"/>
          <s v="2022"/>
          <s v="2023"/>
          <s v="2024"/>
          <s v="&gt;1/1/2024"/>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0">
  <r>
    <x v="0"/>
    <n v="2202111"/>
  </r>
  <r>
    <x v="1"/>
    <n v="2150571"/>
  </r>
  <r>
    <x v="2"/>
    <n v="1975947"/>
  </r>
  <r>
    <x v="3"/>
    <n v="2229391"/>
  </r>
  <r>
    <x v="4"/>
    <n v="2044043"/>
  </r>
  <r>
    <x v="5"/>
    <n v="1733739"/>
  </r>
  <r>
    <x v="6"/>
    <n v="1739642"/>
  </r>
  <r>
    <x v="7"/>
    <n v="1955200"/>
  </r>
  <r>
    <x v="8"/>
    <n v="1959788"/>
  </r>
  <r>
    <x v="9"/>
    <n v="1604862"/>
  </r>
  <r>
    <x v="10"/>
    <n v="1970450"/>
  </r>
  <r>
    <x v="11"/>
    <n v="1886642"/>
  </r>
  <r>
    <x v="12"/>
    <n v="1605758"/>
  </r>
  <r>
    <x v="13"/>
    <n v="1786012"/>
  </r>
  <r>
    <x v="14"/>
    <n v="2139242"/>
  </r>
  <r>
    <x v="15"/>
    <n v="2271398"/>
  </r>
  <r>
    <x v="16"/>
    <n v="1600698"/>
  </r>
  <r>
    <x v="17"/>
    <n v="1776235"/>
  </r>
  <r>
    <x v="18"/>
    <n v="2179066"/>
  </r>
  <r>
    <x v="19"/>
    <n v="1804629"/>
  </r>
  <r>
    <x v="20"/>
    <n v="1763884"/>
  </r>
  <r>
    <x v="21"/>
    <n v="1991328"/>
  </r>
  <r>
    <x v="22"/>
    <n v="2052814"/>
  </r>
  <r>
    <x v="23"/>
    <n v="1571077"/>
  </r>
  <r>
    <x v="24"/>
    <n v="2010374"/>
  </r>
  <r>
    <x v="25"/>
    <n v="1862420"/>
  </r>
  <r>
    <x v="26"/>
    <n v="1534386"/>
  </r>
  <r>
    <x v="27"/>
    <n v="1593697"/>
  </r>
  <r>
    <x v="28"/>
    <n v="1938817"/>
  </r>
  <r>
    <x v="29"/>
    <n v="2078169"/>
  </r>
  <r>
    <x v="30"/>
    <n v="1591591"/>
  </r>
  <r>
    <x v="31"/>
    <n v="1792677"/>
  </r>
  <r>
    <x v="32"/>
    <n v="2001482"/>
  </r>
  <r>
    <x v="33"/>
    <n v="1655868"/>
  </r>
  <r>
    <x v="34"/>
    <n v="1756152"/>
  </r>
  <r>
    <x v="35"/>
    <n v="2064640"/>
  </r>
  <r>
    <x v="36"/>
    <n v="2134744"/>
  </r>
  <r>
    <x v="37"/>
    <n v="1648328"/>
  </r>
  <r>
    <x v="38"/>
    <n v="2105696"/>
  </r>
  <r>
    <x v="39"/>
    <n v="2055827"/>
  </r>
  <r>
    <x v="40"/>
    <n v="1620239"/>
  </r>
  <r>
    <x v="41"/>
    <n v="1950385"/>
  </r>
  <r>
    <x v="42"/>
    <n v="2227730"/>
  </r>
  <r>
    <x v="43"/>
    <n v="1922613"/>
  </r>
  <r>
    <x v="44"/>
    <n v="2147045"/>
  </r>
  <r>
    <x v="45"/>
    <n v="2476445"/>
  </r>
  <r>
    <x v="46"/>
    <n v="2177690"/>
  </r>
  <r>
    <x v="47"/>
    <n v="2022861"/>
  </r>
  <r>
    <x v="48"/>
    <n v="2351856"/>
  </r>
  <r>
    <x v="49"/>
    <n v="2415570"/>
  </r>
  <r>
    <x v="50"/>
    <n v="2331841"/>
  </r>
  <r>
    <x v="51"/>
    <n v="2274217"/>
  </r>
  <r>
    <x v="52"/>
    <n v="2197938"/>
  </r>
  <r>
    <x v="53"/>
    <n v="2160322"/>
  </r>
  <r>
    <x v="54"/>
    <n v="1861286"/>
  </r>
  <r>
    <x v="55"/>
    <n v="2015079"/>
  </r>
  <r>
    <x v="56"/>
    <n v="2307393"/>
  </r>
  <r>
    <x v="57"/>
    <n v="2257920"/>
  </r>
  <r>
    <x v="58"/>
    <n v="1979558"/>
  </r>
  <r>
    <x v="59"/>
    <n v="2143619"/>
  </r>
  <r>
    <x v="60"/>
    <n v="2402692"/>
  </r>
  <r>
    <x v="61"/>
    <n v="2543689"/>
  </r>
  <r>
    <x v="62"/>
    <n v="2156262"/>
  </r>
  <r>
    <x v="63"/>
    <n v="2485430"/>
  </r>
  <r>
    <x v="64"/>
    <n v="2378673"/>
  </r>
  <r>
    <x v="65"/>
    <n v="2122898"/>
  </r>
  <r>
    <x v="66"/>
    <n v="2187298"/>
  </r>
  <r>
    <x v="67"/>
    <n v="2503924"/>
  </r>
  <r>
    <x v="68"/>
    <n v="2634215"/>
  </r>
  <r>
    <x v="69"/>
    <n v="2274658"/>
  </r>
  <r>
    <x v="70"/>
    <n v="2545742"/>
  </r>
  <r>
    <x v="71"/>
    <n v="2465709"/>
  </r>
  <r>
    <x v="72"/>
    <n v="2177929"/>
  </r>
  <r>
    <x v="73"/>
    <n v="2320885"/>
  </r>
  <r>
    <x v="74"/>
    <n v="2513231"/>
  </r>
  <r>
    <x v="75"/>
    <n v="2559307"/>
  </r>
  <r>
    <x v="76"/>
    <n v="2227181"/>
  </r>
  <r>
    <x v="77"/>
    <n v="2542643"/>
  </r>
  <r>
    <x v="78"/>
    <n v="2434370"/>
  </r>
  <r>
    <x v="79"/>
    <n v="2151913"/>
  </r>
  <r>
    <x v="80"/>
    <n v="2273811"/>
  </r>
  <r>
    <x v="81"/>
    <n v="2487162"/>
  </r>
  <r>
    <x v="82"/>
    <n v="2538384"/>
  </r>
  <r>
    <x v="83"/>
    <n v="2172920"/>
  </r>
  <r>
    <x v="84"/>
    <n v="2510294"/>
  </r>
  <r>
    <x v="85"/>
    <n v="2360053"/>
  </r>
  <r>
    <x v="86"/>
    <n v="2026256"/>
  </r>
  <r>
    <x v="87"/>
    <n v="2151626"/>
  </r>
  <r>
    <x v="88"/>
    <n v="2411500"/>
  </r>
  <r>
    <x v="89"/>
    <n v="2476884"/>
  </r>
  <r>
    <x v="90"/>
    <n v="2011715"/>
  </r>
  <r>
    <x v="91"/>
    <n v="2462929"/>
  </r>
  <r>
    <x v="92"/>
    <n v="2384091"/>
  </r>
  <r>
    <x v="93"/>
    <n v="2091056"/>
  </r>
  <r>
    <x v="94"/>
    <n v="2229276"/>
  </r>
  <r>
    <x v="95"/>
    <n v="2487398"/>
  </r>
  <r>
    <x v="96"/>
    <n v="2590499"/>
  </r>
  <r>
    <x v="97"/>
    <n v="2059142"/>
  </r>
  <r>
    <x v="98"/>
    <n v="2446801"/>
  </r>
  <r>
    <x v="99"/>
    <n v="2484580"/>
  </r>
  <r>
    <x v="100"/>
    <n v="2208688"/>
  </r>
  <r>
    <x v="101"/>
    <n v="2317381"/>
  </r>
  <r>
    <x v="102"/>
    <n v="2616158"/>
  </r>
  <r>
    <x v="103"/>
    <n v="2457133"/>
  </r>
  <r>
    <x v="104"/>
    <n v="1988205"/>
  </r>
  <r>
    <x v="105"/>
    <n v="2356802"/>
  </r>
  <r>
    <x v="106"/>
    <n v="2594171"/>
  </r>
  <r>
    <x v="107"/>
    <n v="2227475"/>
  </r>
  <r>
    <x v="108"/>
    <n v="2254209"/>
  </r>
  <r>
    <x v="109"/>
    <n v="2526961"/>
  </r>
  <r>
    <x v="110"/>
    <n v="2521897"/>
  </r>
  <r>
    <x v="111"/>
    <n v="1990464"/>
  </r>
  <r>
    <x v="112"/>
    <n v="2506809"/>
  </r>
  <r>
    <x v="113"/>
    <n v="2412770"/>
  </r>
  <r>
    <x v="114"/>
    <n v="2102068"/>
  </r>
  <r>
    <x v="115"/>
    <n v="2256442"/>
  </r>
  <r>
    <x v="116"/>
    <n v="2499461"/>
  </r>
  <r>
    <x v="117"/>
    <n v="2546029"/>
  </r>
  <r>
    <x v="118"/>
    <n v="1968278"/>
  </r>
  <r>
    <x v="119"/>
    <n v="2512598"/>
  </r>
  <r>
    <x v="120"/>
    <n v="2470969"/>
  </r>
  <r>
    <x v="121"/>
    <n v="2106597"/>
  </r>
  <r>
    <x v="122"/>
    <n v="2270662"/>
  </r>
  <r>
    <x v="123"/>
    <n v="2555342"/>
  </r>
  <r>
    <x v="124"/>
    <n v="2602631"/>
  </r>
  <r>
    <x v="125"/>
    <n v="1985942"/>
  </r>
  <r>
    <x v="126"/>
    <n v="2419114"/>
  </r>
  <r>
    <x v="127"/>
    <n v="2512315"/>
  </r>
  <r>
    <x v="128"/>
    <n v="2191387"/>
  </r>
  <r>
    <x v="129"/>
    <n v="2343675"/>
  </r>
  <r>
    <x v="130"/>
    <n v="2611324"/>
  </r>
  <r>
    <x v="131"/>
    <n v="2664549"/>
  </r>
  <r>
    <x v="132"/>
    <n v="2091116"/>
  </r>
  <r>
    <x v="133"/>
    <n v="2620276"/>
  </r>
  <r>
    <x v="134"/>
    <n v="2615691"/>
  </r>
  <r>
    <x v="135"/>
    <n v="2312727"/>
  </r>
  <r>
    <x v="136"/>
    <n v="2472123"/>
  </r>
  <r>
    <x v="137"/>
    <n v="2673635"/>
  </r>
  <r>
    <x v="138"/>
    <n v="2792670"/>
  </r>
  <r>
    <x v="139"/>
    <n v="2124825"/>
  </r>
  <r>
    <x v="140"/>
    <n v="2070716"/>
  </r>
  <r>
    <x v="141"/>
    <n v="2512237"/>
  </r>
  <r>
    <x v="142"/>
    <n v="2453649"/>
  </r>
  <r>
    <x v="143"/>
    <n v="2269035"/>
  </r>
  <r>
    <x v="144"/>
    <n v="2485770"/>
  </r>
  <r>
    <x v="145"/>
    <n v="2570613"/>
  </r>
  <r>
    <x v="146"/>
    <n v="2117180"/>
  </r>
  <r>
    <x v="147"/>
    <n v="2555578"/>
  </r>
  <r>
    <x v="148"/>
    <n v="2499002"/>
  </r>
  <r>
    <x v="149"/>
    <n v="2247421"/>
  </r>
  <r>
    <x v="150"/>
    <n v="2370152"/>
  </r>
  <r>
    <x v="151"/>
    <n v="2623947"/>
  </r>
  <r>
    <x v="152"/>
    <n v="2649808"/>
  </r>
  <r>
    <x v="153"/>
    <n v="2225952"/>
  </r>
  <r>
    <x v="154"/>
    <n v="2669860"/>
  </r>
  <r>
    <x v="155"/>
    <n v="2644981"/>
  </r>
  <r>
    <x v="156"/>
    <n v="2433189"/>
  </r>
  <r>
    <x v="157"/>
    <n v="2509058"/>
  </r>
  <r>
    <x v="158"/>
    <n v="2675686"/>
  </r>
  <r>
    <x v="159"/>
    <n v="2727860"/>
  </r>
  <r>
    <x v="160"/>
    <n v="2318946"/>
  </r>
  <r>
    <x v="161"/>
    <n v="2642083"/>
  </r>
  <r>
    <x v="162"/>
    <n v="2699580"/>
  </r>
  <r>
    <x v="163"/>
    <n v="2466574"/>
  </r>
  <r>
    <x v="164"/>
    <n v="2552395"/>
  </r>
  <r>
    <x v="165"/>
    <n v="2728786"/>
  </r>
  <r>
    <x v="166"/>
    <n v="2772903"/>
  </r>
  <r>
    <x v="167"/>
    <n v="2378559"/>
  </r>
  <r>
    <x v="168"/>
    <n v="2719643"/>
  </r>
  <r>
    <x v="169"/>
    <n v="2716428"/>
  </r>
  <r>
    <x v="170"/>
    <n v="2506510"/>
  </r>
  <r>
    <x v="171"/>
    <n v="2594661"/>
  </r>
  <r>
    <x v="172"/>
    <n v="2711222"/>
  </r>
  <r>
    <x v="173"/>
    <n v="2730515"/>
  </r>
  <r>
    <x v="174"/>
    <n v="2368846"/>
  </r>
  <r>
    <x v="175"/>
    <n v="2632030"/>
  </r>
  <r>
    <x v="176"/>
    <n v="2455536"/>
  </r>
  <r>
    <x v="177"/>
    <n v="2347767"/>
  </r>
  <r>
    <x v="178"/>
    <n v="2547889"/>
  </r>
  <r>
    <x v="179"/>
    <n v="2088760"/>
  </r>
  <r>
    <x v="180"/>
    <n v="2184253"/>
  </r>
  <r>
    <x v="181"/>
    <n v="2345846"/>
  </r>
  <r>
    <x v="182"/>
    <n v="2795369"/>
  </r>
  <r>
    <x v="183"/>
    <n v="2748718"/>
  </r>
  <r>
    <x v="184"/>
    <n v="2506859"/>
  </r>
  <r>
    <x v="185"/>
    <n v="2515902"/>
  </r>
  <r>
    <x v="186"/>
    <n v="2608209"/>
  </r>
  <r>
    <x v="187"/>
    <n v="2716812"/>
  </r>
  <r>
    <x v="188"/>
    <n v="2312178"/>
  </r>
  <r>
    <x v="189"/>
    <n v="2669717"/>
  </r>
  <r>
    <x v="190"/>
    <n v="2615115"/>
  </r>
  <r>
    <x v="191"/>
    <n v="2447177"/>
  </r>
  <r>
    <x v="192"/>
    <n v="2522563"/>
  </r>
  <r>
    <x v="193"/>
    <n v="2716828"/>
  </r>
  <r>
    <x v="194"/>
    <n v="2776960"/>
  </r>
  <r>
    <x v="195"/>
    <n v="2396462"/>
  </r>
  <r>
    <x v="196"/>
    <n v="2727355"/>
  </r>
  <r>
    <x v="197"/>
    <n v="2635312"/>
  </r>
  <r>
    <x v="198"/>
    <n v="2499460"/>
  </r>
  <r>
    <x v="199"/>
    <n v="2561911"/>
  </r>
  <r>
    <x v="200"/>
    <n v="2705399"/>
  </r>
  <r>
    <x v="201"/>
    <n v="2732770"/>
  </r>
  <r>
    <x v="202"/>
    <n v="2364925"/>
  </r>
  <r>
    <x v="203"/>
    <n v="2700723"/>
  </r>
  <r>
    <x v="204"/>
    <n v="2613346"/>
  </r>
  <r>
    <x v="205"/>
    <n v="2438967"/>
  </r>
  <r>
    <x v="206"/>
    <n v="2542365"/>
  </r>
  <r>
    <x v="207"/>
    <n v="2742882"/>
  </r>
  <r>
    <x v="208"/>
    <n v="2730936"/>
  </r>
  <r>
    <x v="209"/>
    <n v="2367967"/>
  </r>
  <r>
    <x v="210"/>
    <n v="2688640"/>
  </r>
  <r>
    <x v="211"/>
    <n v="2619406"/>
  </r>
  <r>
    <x v="212"/>
    <n v="2387115"/>
  </r>
  <r>
    <x v="213"/>
    <n v="2430094"/>
  </r>
  <r>
    <x v="214"/>
    <n v="2707986"/>
  </r>
  <r>
    <x v="215"/>
    <n v="2725000"/>
  </r>
  <r>
    <x v="216"/>
    <n v="2290340"/>
  </r>
  <r>
    <x v="217"/>
    <n v="2647897"/>
  </r>
  <r>
    <x v="218"/>
    <n v="2567986"/>
  </r>
  <r>
    <x v="219"/>
    <n v="2306829"/>
  </r>
  <r>
    <x v="220"/>
    <n v="2391906"/>
  </r>
  <r>
    <x v="221"/>
    <n v="2602446"/>
  </r>
  <r>
    <x v="222"/>
    <n v="2627564"/>
  </r>
  <r>
    <x v="223"/>
    <n v="2171962"/>
  </r>
  <r>
    <x v="224"/>
    <n v="2584444"/>
  </r>
  <r>
    <x v="225"/>
    <n v="2576965"/>
  </r>
  <r>
    <x v="226"/>
    <n v="2247446"/>
  </r>
  <r>
    <x v="227"/>
    <n v="2306838"/>
  </r>
  <r>
    <x v="228"/>
    <n v="2533184"/>
  </r>
  <r>
    <x v="229"/>
    <n v="2559244"/>
  </r>
  <r>
    <x v="230"/>
    <n v="2039233"/>
  </r>
  <r>
    <x v="231"/>
    <n v="2493162"/>
  </r>
  <r>
    <x v="232"/>
    <n v="2358007"/>
  </r>
  <r>
    <x v="233"/>
    <n v="2015088"/>
  </r>
  <r>
    <x v="234"/>
    <n v="2188688"/>
  </r>
  <r>
    <x v="235"/>
    <n v="2561109"/>
  </r>
  <r>
    <x v="236"/>
    <n v="2658558"/>
  </r>
  <r>
    <x v="237"/>
    <n v="1954902"/>
  </r>
  <r>
    <x v="238"/>
    <n v="1887845"/>
  </r>
  <r>
    <x v="239"/>
    <n v="2278159"/>
  </r>
  <r>
    <x v="240"/>
    <n v="2037750"/>
  </r>
  <r>
    <x v="241"/>
    <n v="1889044"/>
  </r>
  <r>
    <x v="242"/>
    <n v="2109858"/>
  </r>
  <r>
    <x v="243"/>
    <n v="2198828"/>
  </r>
  <r>
    <x v="244"/>
    <n v="1755502"/>
  </r>
  <r>
    <x v="245"/>
    <n v="2370003"/>
  </r>
  <r>
    <x v="246"/>
    <n v="2292985"/>
  </r>
  <r>
    <x v="247"/>
    <n v="1943379"/>
  </r>
  <r>
    <x v="248"/>
    <n v="2005867"/>
  </r>
  <r>
    <x v="249"/>
    <n v="2449302"/>
  </r>
  <r>
    <x v="250"/>
    <n v="2484025"/>
  </r>
  <r>
    <x v="251"/>
    <n v="1879822"/>
  </r>
  <r>
    <x v="252"/>
    <n v="2485134"/>
  </r>
  <r>
    <x v="253"/>
    <n v="2405832"/>
  </r>
  <r>
    <x v="254"/>
    <n v="2013050"/>
  </r>
  <r>
    <x v="255"/>
    <n v="2146857"/>
  </r>
  <r>
    <x v="256"/>
    <n v="2455410"/>
  </r>
  <r>
    <x v="257"/>
    <n v="2571924"/>
  </r>
  <r>
    <x v="258"/>
    <n v="1938402"/>
  </r>
  <r>
    <x v="259"/>
    <n v="2517826"/>
  </r>
  <r>
    <x v="260"/>
    <n v="2431388"/>
  </r>
  <r>
    <x v="261"/>
    <n v="2033490"/>
  </r>
  <r>
    <x v="262"/>
    <n v="2188236"/>
  </r>
  <r>
    <x v="263"/>
    <n v="2510926"/>
  </r>
  <r>
    <x v="264"/>
    <n v="2547611"/>
  </r>
  <r>
    <x v="265"/>
    <n v="1966234"/>
  </r>
  <r>
    <x v="266"/>
    <n v="2452596"/>
  </r>
  <r>
    <x v="267"/>
    <n v="2368818"/>
  </r>
  <r>
    <x v="268"/>
    <n v="1998980"/>
  </r>
  <r>
    <x v="269"/>
    <n v="2082179"/>
  </r>
  <r>
    <x v="270"/>
    <n v="2447687"/>
  </r>
  <r>
    <x v="271"/>
    <n v="2526835"/>
  </r>
  <r>
    <x v="272"/>
    <n v="1921185"/>
  </r>
  <r>
    <x v="273"/>
    <n v="2542118"/>
  </r>
  <r>
    <x v="274"/>
    <n v="2400153"/>
  </r>
  <r>
    <x v="275"/>
    <n v="2035628"/>
  </r>
  <r>
    <x v="276"/>
    <n v="2215233"/>
  </r>
  <r>
    <x v="277"/>
    <n v="2605291"/>
  </r>
  <r>
    <x v="278"/>
    <n v="2688032"/>
  </r>
  <r>
    <x v="279"/>
    <n v="2074718"/>
  </r>
  <r>
    <x v="280"/>
    <n v="2555333"/>
  </r>
  <r>
    <x v="281"/>
    <n v="2616771"/>
  </r>
  <r>
    <x v="282"/>
    <n v="2313632"/>
  </r>
  <r>
    <x v="283"/>
    <n v="2317763"/>
  </r>
  <r>
    <x v="284"/>
    <n v="2581007"/>
  </r>
  <r>
    <x v="285"/>
    <n v="2637667"/>
  </r>
  <r>
    <x v="286"/>
    <n v="2049855"/>
  </r>
  <r>
    <x v="287"/>
    <n v="2606266"/>
  </r>
  <r>
    <x v="288"/>
    <n v="2514673"/>
  </r>
  <r>
    <x v="289"/>
    <n v="2126637"/>
  </r>
  <r>
    <x v="290"/>
    <n v="2245199"/>
  </r>
  <r>
    <x v="291"/>
    <n v="2541581"/>
  </r>
  <r>
    <x v="292"/>
    <n v="2594337"/>
  </r>
  <r>
    <x v="293"/>
    <n v="1931971"/>
  </r>
  <r>
    <x v="294"/>
    <n v="2478287"/>
  </r>
  <r>
    <x v="295"/>
    <n v="2347017"/>
  </r>
  <r>
    <x v="296"/>
    <n v="1910506"/>
  </r>
  <r>
    <x v="297"/>
    <n v="2066516"/>
  </r>
  <r>
    <x v="298"/>
    <n v="2047910"/>
  </r>
  <r>
    <x v="299"/>
    <n v="2319906"/>
  </r>
  <r>
    <x v="300"/>
    <n v="1836781"/>
  </r>
  <r>
    <x v="301"/>
    <n v="2459525"/>
  </r>
  <r>
    <x v="302"/>
    <n v="2403304"/>
  </r>
  <r>
    <x v="303"/>
    <n v="2005101"/>
  </r>
  <r>
    <x v="304"/>
    <n v="2147882"/>
  </r>
  <r>
    <x v="305"/>
    <n v="2507365"/>
  </r>
  <r>
    <x v="306"/>
    <n v="2544350"/>
  </r>
  <r>
    <x v="307"/>
    <n v="1908805"/>
  </r>
  <r>
    <x v="308"/>
    <n v="2356349"/>
  </r>
  <r>
    <x v="309"/>
    <n v="2465392"/>
  </r>
  <r>
    <x v="310"/>
    <n v="2150003"/>
  </r>
  <r>
    <x v="311"/>
    <n v="2072207"/>
  </r>
  <r>
    <x v="312"/>
    <n v="2364920"/>
  </r>
  <r>
    <x v="313"/>
    <n v="2437211"/>
  </r>
  <r>
    <x v="314"/>
    <n v="1807230"/>
  </r>
  <r>
    <x v="315"/>
    <n v="2396681"/>
  </r>
  <r>
    <x v="316"/>
    <n v="2298856"/>
  </r>
  <r>
    <x v="317"/>
    <n v="1900895"/>
  </r>
  <r>
    <x v="318"/>
    <n v="2071631"/>
  </r>
  <r>
    <x v="319"/>
    <n v="2428095"/>
  </r>
  <r>
    <x v="320"/>
    <n v="2550459"/>
  </r>
  <r>
    <x v="321"/>
    <n v="2194291"/>
  </r>
  <r>
    <x v="322"/>
    <n v="2321546"/>
  </r>
  <r>
    <x v="323"/>
    <n v="2254188"/>
  </r>
  <r>
    <x v="324"/>
    <n v="2435170"/>
  </r>
  <r>
    <x v="325"/>
    <n v="2624250"/>
  </r>
  <r>
    <x v="326"/>
    <n v="1591158"/>
  </r>
  <r>
    <x v="327"/>
    <n v="1968137"/>
  </r>
  <r>
    <x v="328"/>
    <n v="2648268"/>
  </r>
  <r>
    <x v="329"/>
    <n v="2882915"/>
  </r>
  <r>
    <x v="330"/>
    <n v="2591470"/>
  </r>
  <r>
    <x v="331"/>
    <n v="2280403"/>
  </r>
  <r>
    <x v="332"/>
    <n v="2054380"/>
  </r>
  <r>
    <x v="333"/>
    <n v="2262878"/>
  </r>
  <r>
    <x v="334"/>
    <n v="2278205"/>
  </r>
  <r>
    <x v="335"/>
    <n v="1755801"/>
  </r>
  <r>
    <x v="336"/>
    <n v="2292079"/>
  </r>
  <r>
    <x v="337"/>
    <n v="2226290"/>
  </r>
  <r>
    <x v="338"/>
    <n v="1897051"/>
  </r>
  <r>
    <x v="339"/>
    <n v="2020488"/>
  </r>
  <r>
    <x v="340"/>
    <n v="2362310"/>
  </r>
  <r>
    <x v="341"/>
    <n v="2388029"/>
  </r>
  <r>
    <x v="342"/>
    <n v="1893871"/>
  </r>
  <r>
    <x v="343"/>
    <n v="2300248"/>
  </r>
  <r>
    <x v="344"/>
    <n v="2250386"/>
  </r>
  <r>
    <x v="345"/>
    <n v="2009112"/>
  </r>
  <r>
    <x v="346"/>
    <n v="2234374"/>
  </r>
  <r>
    <x v="347"/>
    <n v="2471408"/>
  </r>
  <r>
    <x v="348"/>
    <n v="2608088"/>
  </r>
  <r>
    <x v="349"/>
    <n v="2487987"/>
  </r>
  <r>
    <x v="350"/>
    <n v="2519399"/>
  </r>
  <r>
    <x v="351"/>
    <n v="2490503"/>
  </r>
  <r>
    <x v="352"/>
    <n v="1981433"/>
  </r>
  <r>
    <x v="353"/>
    <n v="1937235"/>
  </r>
  <r>
    <x v="354"/>
    <n v="2552194"/>
  </r>
  <r>
    <x v="355"/>
    <n v="2582580"/>
  </r>
  <r>
    <x v="356"/>
    <n v="2470786"/>
  </r>
  <r>
    <x v="357"/>
    <n v="2575985"/>
  </r>
  <r>
    <x v="358"/>
    <n v="2500396"/>
  </r>
  <r>
    <x v="359"/>
    <n v="2009880"/>
  </r>
  <r>
    <x v="360"/>
    <n v="2133253"/>
  </r>
  <r>
    <x v="361"/>
    <n v="2392331"/>
  </r>
  <r>
    <x v="362"/>
    <n v="2311732"/>
  </r>
  <r>
    <x v="363"/>
    <n v="2178656"/>
  </r>
  <r>
    <x v="364"/>
    <n v="2422272"/>
  </r>
  <r>
    <x v="365"/>
    <n v="2210542"/>
  </r>
  <r>
    <x v="366"/>
    <n v="1806480"/>
  </r>
  <r>
    <x v="367"/>
    <n v="1815040"/>
  </r>
  <r>
    <x v="368"/>
    <n v="2034472"/>
  </r>
  <r>
    <x v="369"/>
    <n v="2072543"/>
  </r>
  <r>
    <x v="370"/>
    <n v="1687974"/>
  </r>
  <r>
    <x v="371"/>
    <n v="2183734"/>
  </r>
  <r>
    <x v="372"/>
    <n v="1992453"/>
  </r>
  <r>
    <x v="373"/>
    <n v="1691205"/>
  </r>
  <r>
    <x v="374"/>
    <n v="1876782"/>
  </r>
  <r>
    <x v="375"/>
    <n v="2242656"/>
  </r>
  <r>
    <x v="376"/>
    <n v="2347075"/>
  </r>
  <r>
    <x v="377"/>
    <n v="1781893"/>
  </r>
  <r>
    <x v="378"/>
    <n v="2000260"/>
  </r>
  <r>
    <x v="379"/>
    <n v="2298616"/>
  </r>
  <r>
    <x v="380"/>
    <n v="1870459"/>
  </r>
  <r>
    <x v="381"/>
    <n v="1801444"/>
  </r>
  <r>
    <x v="382"/>
    <n v="2100401"/>
  </r>
  <r>
    <x v="383"/>
    <n v="2145063"/>
  </r>
  <r>
    <x v="384"/>
    <n v="1645196"/>
  </r>
  <r>
    <x v="385"/>
    <n v="2136584"/>
  </r>
  <r>
    <x v="386"/>
    <n v="2004609"/>
  </r>
  <r>
    <x v="387"/>
    <n v="1643435"/>
  </r>
  <r>
    <x v="388"/>
    <n v="1777171"/>
  </r>
  <r>
    <x v="389"/>
    <n v="2085468"/>
  </r>
  <r>
    <x v="390"/>
    <n v="2159047"/>
  </r>
  <r>
    <x v="391"/>
    <n v="1658886"/>
  </r>
  <r>
    <x v="392"/>
    <n v="1948138"/>
  </r>
  <r>
    <x v="393"/>
    <n v="2054725"/>
  </r>
  <r>
    <x v="394"/>
    <n v="1677798"/>
  </r>
  <r>
    <x v="395"/>
    <n v="1843877"/>
  </r>
  <r>
    <x v="396"/>
    <n v="2167857"/>
  </r>
  <r>
    <x v="397"/>
    <n v="2271551"/>
  </r>
  <r>
    <x v="398"/>
    <n v="1770241"/>
  </r>
  <r>
    <x v="399"/>
    <n v="2224826"/>
  </r>
  <r>
    <x v="400"/>
    <n v="2164951"/>
  </r>
  <r>
    <x v="401"/>
    <n v="1814047"/>
  </r>
  <r>
    <x v="402"/>
    <n v="2038375"/>
  </r>
  <r>
    <x v="403"/>
    <n v="2415185"/>
  </r>
  <r>
    <x v="404"/>
    <n v="2507588"/>
  </r>
  <r>
    <x v="405"/>
    <n v="1972248"/>
  </r>
  <r>
    <x v="406"/>
    <n v="2198657"/>
  </r>
  <r>
    <x v="407"/>
    <n v="2494922"/>
  </r>
  <r>
    <x v="408"/>
    <n v="2190300"/>
  </r>
  <r>
    <x v="409"/>
    <n v="2129862"/>
  </r>
  <r>
    <x v="410"/>
    <n v="2358511"/>
  </r>
  <r>
    <x v="411"/>
    <n v="2429489"/>
  </r>
  <r>
    <x v="412"/>
    <n v="1951535"/>
  </r>
  <r>
    <x v="413"/>
    <n v="2380359"/>
  </r>
  <r>
    <x v="414"/>
    <n v="2267382"/>
  </r>
  <r>
    <x v="415"/>
    <n v="1919803"/>
  </r>
  <r>
    <x v="416"/>
    <n v="2075554"/>
  </r>
  <r>
    <x v="417"/>
    <n v="2364727"/>
  </r>
  <r>
    <x v="418"/>
    <n v="2441643"/>
  </r>
  <r>
    <x v="419"/>
    <n v="1949696"/>
  </r>
  <r>
    <x v="420"/>
    <n v="2353150"/>
  </r>
  <r>
    <x v="421"/>
    <n v="2089641"/>
  </r>
  <r>
    <x v="422"/>
    <n v="1736393"/>
  </r>
  <r>
    <x v="423"/>
    <n v="1877401"/>
  </r>
  <r>
    <x v="424"/>
    <n v="2130015"/>
  </r>
  <r>
    <x v="425"/>
    <n v="2198517"/>
  </r>
  <r>
    <x v="426"/>
    <n v="1844811"/>
  </r>
  <r>
    <x v="427"/>
    <n v="2119867"/>
  </r>
  <r>
    <x v="428"/>
    <n v="1909363"/>
  </r>
  <r>
    <x v="429"/>
    <n v="1617220"/>
  </r>
  <r>
    <x v="430"/>
    <n v="1702686"/>
  </r>
  <r>
    <x v="431"/>
    <n v="1788456"/>
  </r>
  <r>
    <x v="432"/>
    <n v="1714372"/>
  </r>
  <r>
    <x v="433"/>
    <n v="1485553"/>
  </r>
  <r>
    <x v="434"/>
    <n v="1519192"/>
  </r>
  <r>
    <x v="435"/>
    <n v="1257823"/>
  </r>
  <r>
    <x v="436"/>
    <n v="953699"/>
  </r>
  <r>
    <x v="437"/>
    <n v="779631"/>
  </r>
  <r>
    <x v="438"/>
    <n v="620883"/>
  </r>
  <r>
    <x v="439"/>
    <n v="593167"/>
  </r>
  <r>
    <x v="440"/>
    <n v="548132"/>
  </r>
  <r>
    <x v="441"/>
    <n v="454516"/>
  </r>
  <r>
    <x v="442"/>
    <n v="331431"/>
  </r>
  <r>
    <x v="443"/>
    <n v="279018"/>
  </r>
  <r>
    <x v="444"/>
    <n v="239234"/>
  </r>
  <r>
    <x v="445"/>
    <n v="203858"/>
  </r>
  <r>
    <x v="446"/>
    <n v="199644"/>
  </r>
  <r>
    <x v="447"/>
    <n v="184027"/>
  </r>
  <r>
    <x v="448"/>
    <n v="180002"/>
  </r>
  <r>
    <x v="449"/>
    <n v="154080"/>
  </r>
  <r>
    <x v="450"/>
    <n v="146348"/>
  </r>
  <r>
    <x v="451"/>
    <n v="136023"/>
  </r>
  <r>
    <x v="452"/>
    <n v="124021"/>
  </r>
  <r>
    <x v="453"/>
    <n v="129763"/>
  </r>
  <r>
    <x v="454"/>
    <n v="118302"/>
  </r>
  <r>
    <x v="455"/>
    <n v="122029"/>
  </r>
  <r>
    <x v="456"/>
    <n v="108310"/>
  </r>
  <r>
    <x v="457"/>
    <n v="97130"/>
  </r>
  <r>
    <x v="458"/>
    <n v="94931"/>
  </r>
  <r>
    <x v="459"/>
    <n v="104090"/>
  </r>
  <r>
    <x v="460"/>
    <n v="108977"/>
  </r>
  <r>
    <x v="461"/>
    <n v="93645"/>
  </r>
  <r>
    <x v="462"/>
    <n v="90510"/>
  </r>
  <r>
    <x v="463"/>
    <n v="102184"/>
  </r>
  <r>
    <x v="464"/>
    <n v="87534"/>
  </r>
  <r>
    <x v="465"/>
    <n v="90784"/>
  </r>
  <r>
    <x v="466"/>
    <n v="95085"/>
  </r>
  <r>
    <x v="467"/>
    <n v="106385"/>
  </r>
  <r>
    <x v="468"/>
    <n v="97236"/>
  </r>
  <r>
    <x v="469"/>
    <n v="105382"/>
  </r>
  <r>
    <x v="470"/>
    <n v="99344"/>
  </r>
  <r>
    <x v="471"/>
    <n v="92859"/>
  </r>
  <r>
    <x v="472"/>
    <n v="98968"/>
  </r>
  <r>
    <x v="473"/>
    <n v="111627"/>
  </r>
  <r>
    <x v="474"/>
    <n v="123464"/>
  </r>
  <r>
    <x v="475"/>
    <n v="114459"/>
  </r>
  <r>
    <x v="476"/>
    <n v="128875"/>
  </r>
  <r>
    <x v="477"/>
    <n v="119854"/>
  </r>
  <r>
    <x v="478"/>
    <n v="110913"/>
  </r>
  <r>
    <x v="479"/>
    <n v="119629"/>
  </r>
  <r>
    <x v="480"/>
    <n v="154695"/>
  </r>
  <r>
    <x v="481"/>
    <n v="171563"/>
  </r>
  <r>
    <x v="482"/>
    <n v="134261"/>
  </r>
  <r>
    <x v="483"/>
    <n v="170254"/>
  </r>
  <r>
    <x v="484"/>
    <n v="163692"/>
  </r>
  <r>
    <x v="485"/>
    <n v="130601"/>
  </r>
  <r>
    <x v="486"/>
    <n v="140409"/>
  </r>
  <r>
    <x v="487"/>
    <n v="190863"/>
  </r>
  <r>
    <x v="488"/>
    <n v="215444"/>
  </r>
  <r>
    <x v="489"/>
    <n v="169580"/>
  </r>
  <r>
    <x v="490"/>
    <n v="200815"/>
  </r>
  <r>
    <x v="491"/>
    <n v="215645"/>
  </r>
  <r>
    <x v="492"/>
    <n v="163205"/>
  </r>
  <r>
    <x v="493"/>
    <n v="176667"/>
  </r>
  <r>
    <x v="494"/>
    <n v="234928"/>
  </r>
  <r>
    <x v="495"/>
    <n v="250467"/>
  </r>
  <r>
    <x v="496"/>
    <n v="193340"/>
  </r>
  <r>
    <x v="497"/>
    <n v="253807"/>
  </r>
  <r>
    <x v="498"/>
    <n v="244176"/>
  </r>
  <r>
    <x v="499"/>
    <n v="190477"/>
  </r>
  <r>
    <x v="500"/>
    <n v="230367"/>
  </r>
  <r>
    <x v="501"/>
    <n v="318449"/>
  </r>
  <r>
    <x v="502"/>
    <n v="348673"/>
  </r>
  <r>
    <x v="503"/>
    <n v="253190"/>
  </r>
  <r>
    <x v="504"/>
    <n v="267451"/>
  </r>
  <r>
    <x v="505"/>
    <n v="340769"/>
  </r>
  <r>
    <x v="506"/>
    <n v="264843"/>
  </r>
  <r>
    <x v="507"/>
    <n v="261170"/>
  </r>
  <r>
    <x v="508"/>
    <n v="321776"/>
  </r>
  <r>
    <x v="509"/>
    <n v="327133"/>
  </r>
  <r>
    <x v="510"/>
    <n v="268867"/>
  </r>
  <r>
    <x v="511"/>
    <n v="352947"/>
  </r>
  <r>
    <x v="512"/>
    <n v="353261"/>
  </r>
  <r>
    <x v="513"/>
    <n v="267742"/>
  </r>
  <r>
    <x v="514"/>
    <n v="304436"/>
  </r>
  <r>
    <x v="515"/>
    <n v="391882"/>
  </r>
  <r>
    <x v="516"/>
    <n v="419675"/>
  </r>
  <r>
    <x v="517"/>
    <n v="353016"/>
  </r>
  <r>
    <x v="518"/>
    <n v="441255"/>
  </r>
  <r>
    <x v="519"/>
    <n v="430414"/>
  </r>
  <r>
    <x v="520"/>
    <n v="338382"/>
  </r>
  <r>
    <x v="521"/>
    <n v="386969"/>
  </r>
  <r>
    <x v="522"/>
    <n v="502209"/>
  </r>
  <r>
    <x v="523"/>
    <n v="519304"/>
  </r>
  <r>
    <x v="524"/>
    <n v="437119"/>
  </r>
  <r>
    <x v="525"/>
    <n v="544046"/>
  </r>
  <r>
    <x v="526"/>
    <n v="534528"/>
  </r>
  <r>
    <x v="527"/>
    <n v="417924"/>
  </r>
  <r>
    <x v="528"/>
    <n v="441829"/>
  </r>
  <r>
    <x v="529"/>
    <n v="576514"/>
  </r>
  <r>
    <x v="530"/>
    <n v="587908"/>
  </r>
  <r>
    <x v="531"/>
    <n v="507129"/>
  </r>
  <r>
    <x v="532"/>
    <n v="590456"/>
  </r>
  <r>
    <x v="533"/>
    <n v="607540"/>
  </r>
  <r>
    <x v="534"/>
    <n v="471421"/>
  </r>
  <r>
    <x v="535"/>
    <n v="494826"/>
  </r>
  <r>
    <x v="536"/>
    <n v="623624"/>
  </r>
  <r>
    <x v="537"/>
    <n v="632984"/>
  </r>
  <r>
    <x v="538"/>
    <n v="546310"/>
  </r>
  <r>
    <x v="539"/>
    <n v="633810"/>
  </r>
  <r>
    <x v="540"/>
    <n v="625235"/>
  </r>
  <r>
    <x v="541"/>
    <n v="500054"/>
  </r>
  <r>
    <x v="542"/>
    <n v="626516"/>
  </r>
  <r>
    <x v="543"/>
    <n v="764761"/>
  </r>
  <r>
    <x v="544"/>
    <n v="718988"/>
  </r>
  <r>
    <x v="545"/>
    <n v="466669"/>
  </r>
  <r>
    <x v="546"/>
    <n v="732123"/>
  </r>
  <r>
    <x v="547"/>
    <n v="755555"/>
  </r>
  <r>
    <x v="548"/>
    <n v="641761"/>
  </r>
  <r>
    <x v="549"/>
    <n v="632498"/>
  </r>
  <r>
    <x v="550"/>
    <n v="709653"/>
  </r>
  <r>
    <x v="551"/>
    <n v="711124"/>
  </r>
  <r>
    <x v="552"/>
    <n v="656284"/>
  </r>
  <r>
    <x v="553"/>
    <n v="754545"/>
  </r>
  <r>
    <x v="554"/>
    <n v="697985"/>
  </r>
  <r>
    <x v="555"/>
    <n v="540268"/>
  </r>
  <r>
    <x v="556"/>
    <n v="589285"/>
  </r>
  <r>
    <x v="557"/>
    <n v="706164"/>
  </r>
  <r>
    <x v="558"/>
    <n v="720378"/>
  </r>
  <r>
    <x v="559"/>
    <n v="646654"/>
  </r>
  <r>
    <x v="560"/>
    <n v="747422"/>
  </r>
  <r>
    <x v="561"/>
    <n v="695330"/>
  </r>
  <r>
    <x v="562"/>
    <n v="530421"/>
  </r>
  <r>
    <x v="563"/>
    <n v="570951"/>
  </r>
  <r>
    <x v="564"/>
    <n v="704815"/>
  </r>
  <r>
    <x v="565"/>
    <n v="724770"/>
  </r>
  <r>
    <x v="566"/>
    <n v="649027"/>
  </r>
  <r>
    <x v="567"/>
    <n v="751205"/>
  </r>
  <r>
    <x v="568"/>
    <n v="700043"/>
  </r>
  <r>
    <x v="569"/>
    <n v="536756"/>
  </r>
  <r>
    <x v="570"/>
    <n v="573200"/>
  </r>
  <r>
    <x v="571"/>
    <n v="718310"/>
  </r>
  <r>
    <x v="572"/>
    <n v="767320"/>
  </r>
  <r>
    <x v="573"/>
    <n v="709033"/>
  </r>
  <r>
    <x v="574"/>
    <n v="799861"/>
  </r>
  <r>
    <x v="575"/>
    <n v="737235"/>
  </r>
  <r>
    <x v="576"/>
    <n v="543601"/>
  </r>
  <r>
    <x v="577"/>
    <n v="595739"/>
  </r>
  <r>
    <x v="578"/>
    <n v="743599"/>
  </r>
  <r>
    <x v="579"/>
    <n v="762547"/>
  </r>
  <r>
    <x v="580"/>
    <n v="683212"/>
  </r>
  <r>
    <x v="581"/>
    <n v="831789"/>
  </r>
  <r>
    <x v="582"/>
    <n v="761861"/>
  </r>
  <r>
    <x v="583"/>
    <n v="559420"/>
  </r>
  <r>
    <x v="584"/>
    <n v="590749"/>
  </r>
  <r>
    <x v="585"/>
    <n v="761821"/>
  </r>
  <r>
    <x v="586"/>
    <n v="783744"/>
  </r>
  <r>
    <x v="587"/>
    <n v="689895"/>
  </r>
  <r>
    <x v="588"/>
    <n v="862949"/>
  </r>
  <r>
    <x v="589"/>
    <n v="773319"/>
  </r>
  <r>
    <x v="590"/>
    <n v="565946"/>
  </r>
  <r>
    <x v="591"/>
    <n v="586718"/>
  </r>
  <r>
    <x v="592"/>
    <n v="772380"/>
  </r>
  <r>
    <x v="593"/>
    <n v="764468"/>
  </r>
  <r>
    <x v="594"/>
    <n v="625822"/>
  </r>
  <r>
    <x v="595"/>
    <n v="841806"/>
  </r>
  <r>
    <x v="596"/>
    <n v="726788"/>
  </r>
  <r>
    <x v="597"/>
    <n v="523186"/>
  </r>
  <r>
    <x v="598"/>
    <n v="540043"/>
  </r>
  <r>
    <x v="599"/>
    <n v="721060"/>
  </r>
  <r>
    <x v="600"/>
    <n v="738873"/>
  </r>
  <r>
    <x v="601"/>
    <n v="591734"/>
  </r>
  <r>
    <x v="602"/>
    <n v="807695"/>
  </r>
  <r>
    <x v="603"/>
    <n v="711178"/>
  </r>
  <r>
    <x v="604"/>
    <n v="516068"/>
  </r>
  <r>
    <x v="605"/>
    <n v="578131"/>
  </r>
  <r>
    <x v="606"/>
    <n v="877698"/>
  </r>
  <r>
    <x v="607"/>
    <n v="968673"/>
  </r>
  <r>
    <x v="608"/>
    <n v="664640"/>
  </r>
  <r>
    <x v="609"/>
    <n v="689630"/>
  </r>
  <r>
    <x v="610"/>
    <n v="935308"/>
  </r>
  <r>
    <x v="611"/>
    <n v="704075"/>
  </r>
  <r>
    <x v="612"/>
    <n v="616923"/>
  </r>
  <r>
    <x v="613"/>
    <n v="755051"/>
  </r>
  <r>
    <x v="614"/>
    <n v="731353"/>
  </r>
  <r>
    <x v="615"/>
    <n v="613703"/>
  </r>
  <r>
    <x v="616"/>
    <n v="809850"/>
  </r>
  <r>
    <x v="617"/>
    <n v="729558"/>
  </r>
  <r>
    <x v="618"/>
    <n v="522383"/>
  </r>
  <r>
    <x v="619"/>
    <n v="577847"/>
  </r>
  <r>
    <x v="620"/>
    <n v="784746"/>
  </r>
  <r>
    <x v="621"/>
    <n v="812214"/>
  </r>
  <r>
    <x v="622"/>
    <n v="638575"/>
  </r>
  <r>
    <x v="623"/>
    <n v="847968"/>
  </r>
  <r>
    <x v="624"/>
    <n v="769936"/>
  </r>
  <r>
    <x v="625"/>
    <n v="549741"/>
  </r>
  <r>
    <x v="626"/>
    <n v="608726"/>
  </r>
  <r>
    <x v="627"/>
    <n v="826316"/>
  </r>
  <r>
    <x v="628"/>
    <n v="826329"/>
  </r>
  <r>
    <x v="629"/>
    <n v="659350"/>
  </r>
  <r>
    <x v="630"/>
    <n v="873038"/>
  </r>
  <r>
    <x v="631"/>
    <n v="797699"/>
  </r>
  <r>
    <x v="632"/>
    <n v="568688"/>
  </r>
  <r>
    <x v="633"/>
    <n v="634046"/>
  </r>
  <r>
    <x v="634"/>
    <n v="855908"/>
  </r>
  <r>
    <x v="635"/>
    <n v="857186"/>
  </r>
  <r>
    <x v="636"/>
    <n v="677661"/>
  </r>
  <r>
    <x v="637"/>
    <n v="900911"/>
  </r>
  <r>
    <x v="638"/>
    <n v="816838"/>
  </r>
  <r>
    <x v="639"/>
    <n v="590766"/>
  </r>
  <r>
    <x v="640"/>
    <n v="668519"/>
  </r>
  <r>
    <x v="641"/>
    <n v="936915"/>
  </r>
  <r>
    <x v="642"/>
    <n v="968545"/>
  </r>
  <r>
    <x v="643"/>
    <n v="769868"/>
  </r>
  <r>
    <x v="644"/>
    <n v="984234"/>
  </r>
  <r>
    <x v="645"/>
    <n v="958440"/>
  </r>
  <r>
    <x v="646"/>
    <n v="680894"/>
  </r>
  <r>
    <x v="647"/>
    <n v="717940"/>
  </r>
  <r>
    <x v="648"/>
    <n v="950024"/>
  </r>
  <r>
    <x v="649"/>
    <n v="973046"/>
  </r>
  <r>
    <x v="650"/>
    <n v="788743"/>
  </r>
  <r>
    <x v="651"/>
    <n v="1031505"/>
  </r>
  <r>
    <x v="652"/>
    <n v="921031"/>
  </r>
  <r>
    <x v="653"/>
    <n v="662484"/>
  </r>
  <r>
    <x v="654"/>
    <n v="694150"/>
  </r>
  <r>
    <x v="655"/>
    <n v="934386"/>
  </r>
  <r>
    <x v="656"/>
    <n v="958437"/>
  </r>
  <r>
    <x v="657"/>
    <n v="755287"/>
  </r>
  <r>
    <x v="658"/>
    <n v="983745"/>
  </r>
  <r>
    <x v="659"/>
    <n v="898735"/>
  </r>
  <r>
    <x v="660"/>
    <n v="648517"/>
  </r>
  <r>
    <x v="661"/>
    <n v="666957"/>
  </r>
  <r>
    <x v="662"/>
    <n v="873636"/>
  </r>
  <r>
    <x v="663"/>
    <n v="892712"/>
  </r>
  <r>
    <x v="664"/>
    <n v="618476"/>
  </r>
  <r>
    <x v="665"/>
    <n v="936092"/>
  </r>
  <r>
    <x v="666"/>
    <n v="846138"/>
  </r>
  <r>
    <x v="667"/>
    <n v="575829"/>
  </r>
  <r>
    <x v="668"/>
    <n v="636533"/>
  </r>
  <r>
    <x v="669"/>
    <n v="867105"/>
  </r>
  <r>
    <x v="670"/>
    <n v="895091"/>
  </r>
  <r>
    <x v="671"/>
    <n v="689951"/>
  </r>
  <r>
    <x v="672"/>
    <n v="973020"/>
  </r>
  <r>
    <x v="673"/>
    <n v="836600"/>
  </r>
  <r>
    <x v="674"/>
    <n v="596475"/>
  </r>
  <r>
    <x v="675"/>
    <n v="674633"/>
  </r>
  <r>
    <x v="676"/>
    <n v="866679"/>
  </r>
  <r>
    <x v="677"/>
    <n v="881579"/>
  </r>
  <r>
    <x v="678"/>
    <n v="697360"/>
  </r>
  <r>
    <x v="679"/>
    <n v="978297"/>
  </r>
  <r>
    <x v="680"/>
    <n v="883157"/>
  </r>
  <r>
    <x v="681"/>
    <n v="611497"/>
  </r>
  <r>
    <x v="682"/>
    <n v="703135"/>
  </r>
  <r>
    <x v="683"/>
    <n v="907332"/>
  </r>
  <r>
    <x v="684"/>
    <n v="1019836"/>
  </r>
  <r>
    <x v="685"/>
    <n v="984369"/>
  </r>
  <r>
    <x v="686"/>
    <n v="1047934"/>
  </r>
  <r>
    <x v="687"/>
    <n v="917354"/>
  </r>
  <r>
    <x v="688"/>
    <n v="912090"/>
  </r>
  <r>
    <x v="689"/>
    <n v="1070967"/>
  </r>
  <r>
    <x v="690"/>
    <n v="560902"/>
  </r>
  <r>
    <x v="691"/>
    <n v="820399"/>
  </r>
  <r>
    <x v="692"/>
    <n v="964630"/>
  </r>
  <r>
    <x v="693"/>
    <n v="1176091"/>
  </r>
  <r>
    <x v="694"/>
    <n v="981912"/>
  </r>
  <r>
    <x v="695"/>
    <n v="780283"/>
  </r>
  <r>
    <x v="696"/>
    <n v="632356"/>
  </r>
  <r>
    <x v="697"/>
    <n v="738050"/>
  </r>
  <r>
    <x v="698"/>
    <n v="753951"/>
  </r>
  <r>
    <x v="699"/>
    <n v="629430"/>
  </r>
  <r>
    <x v="700"/>
    <n v="837137"/>
  </r>
  <r>
    <x v="701"/>
    <n v="703546"/>
  </r>
  <r>
    <x v="702"/>
    <n v="501513"/>
  </r>
  <r>
    <x v="703"/>
    <n v="564372"/>
  </r>
  <r>
    <x v="704"/>
    <n v="754307"/>
  </r>
  <r>
    <x v="705"/>
    <n v="787489"/>
  </r>
  <r>
    <x v="706"/>
    <n v="662380"/>
  </r>
  <r>
    <x v="707"/>
    <n v="865014"/>
  </r>
  <r>
    <x v="708"/>
    <n v="752451"/>
  </r>
  <r>
    <x v="709"/>
    <n v="552024"/>
  </r>
  <r>
    <x v="710"/>
    <n v="641966"/>
  </r>
  <r>
    <x v="711"/>
    <n v="846934"/>
  </r>
  <r>
    <x v="712"/>
    <n v="1066747"/>
  </r>
  <r>
    <x v="713"/>
    <n v="1073563"/>
  </r>
  <r>
    <x v="714"/>
    <n v="1064619"/>
  </r>
  <r>
    <x v="715"/>
    <n v="954782"/>
  </r>
  <r>
    <x v="716"/>
    <n v="992167"/>
  </r>
  <r>
    <x v="717"/>
    <n v="1191123"/>
  </r>
  <r>
    <x v="718"/>
    <n v="846520"/>
  </r>
  <r>
    <x v="719"/>
    <n v="616469"/>
  </r>
  <r>
    <x v="720"/>
    <n v="1128773"/>
  </r>
  <r>
    <x v="721"/>
    <n v="1284599"/>
  </r>
  <r>
    <x v="722"/>
    <n v="1111751"/>
  </r>
  <r>
    <x v="723"/>
    <n v="1019347"/>
  </r>
  <r>
    <x v="724"/>
    <n v="1163696"/>
  </r>
  <r>
    <x v="725"/>
    <n v="874406"/>
  </r>
  <r>
    <x v="726"/>
    <n v="805990"/>
  </r>
  <r>
    <x v="727"/>
    <n v="1192881"/>
  </r>
  <r>
    <x v="728"/>
    <n v="1327289"/>
  </r>
  <r>
    <x v="729"/>
    <n v="1080346"/>
  </r>
  <r>
    <x v="730"/>
    <n v="766594"/>
  </r>
  <r>
    <x v="731"/>
    <n v="665855"/>
  </r>
  <r>
    <x v="732"/>
    <n v="771734"/>
  </r>
  <r>
    <x v="733"/>
    <n v="772471"/>
  </r>
  <r>
    <x v="734"/>
    <n v="709444"/>
  </r>
  <r>
    <x v="735"/>
    <n v="886536"/>
  </r>
  <r>
    <x v="736"/>
    <n v="708177"/>
  </r>
  <r>
    <x v="737"/>
    <n v="520117"/>
  </r>
  <r>
    <x v="738"/>
    <n v="567401"/>
  </r>
  <r>
    <x v="739"/>
    <n v="803688"/>
  </r>
  <r>
    <x v="740"/>
    <n v="903039"/>
  </r>
  <r>
    <x v="741"/>
    <n v="690438"/>
  </r>
  <r>
    <x v="742"/>
    <n v="810654"/>
  </r>
  <r>
    <x v="743"/>
    <n v="878048"/>
  </r>
  <r>
    <x v="744"/>
    <n v="560190"/>
  </r>
  <r>
    <x v="745"/>
    <n v="542338"/>
  </r>
  <r>
    <x v="746"/>
    <n v="728978"/>
  </r>
  <r>
    <x v="747"/>
    <n v="755028"/>
  </r>
  <r>
    <x v="748"/>
    <n v="603527"/>
  </r>
  <r>
    <x v="749"/>
    <n v="838116"/>
  </r>
  <r>
    <x v="750"/>
    <n v="701709"/>
  </r>
  <r>
    <x v="751"/>
    <n v="468933"/>
  </r>
  <r>
    <x v="752"/>
    <n v="536935"/>
  </r>
  <r>
    <x v="753"/>
    <n v="750558"/>
  </r>
  <r>
    <x v="754"/>
    <n v="774688"/>
  </r>
  <r>
    <x v="755"/>
    <n v="617489"/>
  </r>
  <r>
    <x v="756"/>
    <n v="859039"/>
  </r>
  <r>
    <x v="757"/>
    <n v="628989"/>
  </r>
  <r>
    <x v="758"/>
    <n v="493338"/>
  </r>
  <r>
    <x v="759"/>
    <n v="618615"/>
  </r>
  <r>
    <x v="760"/>
    <n v="778065"/>
  </r>
  <r>
    <x v="761"/>
    <n v="868624"/>
  </r>
  <r>
    <x v="762"/>
    <n v="705951"/>
  </r>
  <r>
    <x v="763"/>
    <n v="854636"/>
  </r>
  <r>
    <x v="764"/>
    <n v="864783"/>
  </r>
  <r>
    <x v="765"/>
    <n v="617619"/>
  </r>
  <r>
    <x v="766"/>
    <n v="735009"/>
  </r>
  <r>
    <x v="767"/>
    <n v="1034514"/>
  </r>
  <r>
    <x v="768"/>
    <n v="1151420"/>
  </r>
  <r>
    <x v="769"/>
    <n v="900696"/>
  </r>
  <r>
    <x v="770"/>
    <n v="946458"/>
  </r>
  <r>
    <x v="771"/>
    <n v="967693"/>
  </r>
  <r>
    <x v="772"/>
    <n v="738825"/>
  </r>
  <r>
    <x v="773"/>
    <n v="773422"/>
  </r>
  <r>
    <x v="774"/>
    <n v="914823"/>
  </r>
  <r>
    <x v="775"/>
    <n v="1059452"/>
  </r>
  <r>
    <x v="776"/>
    <n v="942238"/>
  </r>
  <r>
    <x v="777"/>
    <n v="1115479"/>
  </r>
  <r>
    <x v="778"/>
    <n v="963280"/>
  </r>
  <r>
    <x v="779"/>
    <n v="714725"/>
  </r>
  <r>
    <x v="780"/>
    <n v="802230"/>
  </r>
  <r>
    <x v="781"/>
    <n v="1051149"/>
  </r>
  <r>
    <x v="782"/>
    <n v="1096348"/>
  </r>
  <r>
    <x v="783"/>
    <n v="917282"/>
  </r>
  <r>
    <x v="784"/>
    <n v="1190682"/>
  </r>
  <r>
    <x v="785"/>
    <n v="1049692"/>
  </r>
  <r>
    <x v="786"/>
    <n v="744812"/>
  </r>
  <r>
    <x v="787"/>
    <n v="826924"/>
  </r>
  <r>
    <x v="788"/>
    <n v="1107534"/>
  </r>
  <r>
    <x v="789"/>
    <n v="1168734"/>
  </r>
  <r>
    <x v="790"/>
    <n v="992406"/>
  </r>
  <r>
    <x v="791"/>
    <n v="1278557"/>
  </r>
  <r>
    <x v="792"/>
    <n v="1119303"/>
  </r>
  <r>
    <x v="793"/>
    <n v="825745"/>
  </r>
  <r>
    <x v="794"/>
    <n v="974221"/>
  </r>
  <r>
    <x v="795"/>
    <n v="1286894"/>
  </r>
  <r>
    <x v="796"/>
    <n v="1409771"/>
  </r>
  <r>
    <x v="797"/>
    <n v="1227484"/>
  </r>
  <r>
    <x v="798"/>
    <n v="1345284"/>
  </r>
  <r>
    <x v="799"/>
    <n v="1267345"/>
  </r>
  <r>
    <x v="800"/>
    <n v="1092548"/>
  </r>
  <r>
    <x v="801"/>
    <n v="1146539"/>
  </r>
  <r>
    <x v="802"/>
    <n v="1413141"/>
  </r>
  <r>
    <x v="803"/>
    <n v="1477841"/>
  </r>
  <r>
    <x v="804"/>
    <n v="1373259"/>
  </r>
  <r>
    <x v="805"/>
    <n v="1543136"/>
  </r>
  <r>
    <x v="806"/>
    <n v="1360290"/>
  </r>
  <r>
    <x v="807"/>
    <n v="1076453"/>
  </r>
  <r>
    <x v="808"/>
    <n v="1164954"/>
  </r>
  <r>
    <x v="809"/>
    <n v="1444744"/>
  </r>
  <r>
    <x v="810"/>
    <n v="1535156"/>
  </r>
  <r>
    <x v="811"/>
    <n v="1408198"/>
  </r>
  <r>
    <x v="812"/>
    <n v="1574228"/>
  </r>
  <r>
    <x v="813"/>
    <n v="1406234"/>
  </r>
  <r>
    <x v="814"/>
    <n v="1130520"/>
  </r>
  <r>
    <x v="815"/>
    <n v="1278113"/>
  </r>
  <r>
    <x v="816"/>
    <n v="1562239"/>
  </r>
  <r>
    <x v="817"/>
    <n v="1580785"/>
  </r>
  <r>
    <x v="818"/>
    <n v="1397958"/>
  </r>
  <r>
    <x v="819"/>
    <n v="1543474"/>
  </r>
  <r>
    <x v="820"/>
    <n v="1561959"/>
  </r>
  <r>
    <x v="821"/>
    <n v="1195306"/>
  </r>
  <r>
    <x v="822"/>
    <n v="1230939"/>
  </r>
  <r>
    <x v="823"/>
    <n v="1510829"/>
  </r>
  <r>
    <x v="824"/>
    <n v="1549181"/>
  </r>
  <r>
    <x v="825"/>
    <n v="1378237"/>
  </r>
  <r>
    <x v="826"/>
    <n v="1561495"/>
  </r>
  <r>
    <x v="827"/>
    <n v="1468972"/>
  </r>
  <r>
    <x v="828"/>
    <n v="1085034"/>
  </r>
  <r>
    <x v="829"/>
    <n v="1152703"/>
  </r>
  <r>
    <x v="830"/>
    <n v="1491435"/>
  </r>
  <r>
    <x v="831"/>
    <n v="1468218"/>
  </r>
  <r>
    <x v="832"/>
    <n v="1277815"/>
  </r>
  <r>
    <x v="833"/>
    <n v="1572383"/>
  </r>
  <r>
    <x v="834"/>
    <n v="1412500"/>
  </r>
  <r>
    <x v="835"/>
    <n v="1082443"/>
  </r>
  <r>
    <x v="836"/>
    <n v="1164099"/>
  </r>
  <r>
    <x v="837"/>
    <n v="1509649"/>
  </r>
  <r>
    <x v="838"/>
    <n v="1521393"/>
  </r>
  <r>
    <x v="839"/>
    <n v="1259724"/>
  </r>
  <r>
    <x v="840"/>
    <n v="1571220"/>
  </r>
  <r>
    <x v="841"/>
    <n v="1369410"/>
  </r>
  <r>
    <x v="842"/>
    <n v="1077199"/>
  </r>
  <r>
    <x v="843"/>
    <n v="1184326"/>
  </r>
  <r>
    <x v="844"/>
    <n v="1526681"/>
  </r>
  <r>
    <x v="845"/>
    <n v="1558553"/>
  </r>
  <r>
    <x v="846"/>
    <n v="1335535"/>
  </r>
  <r>
    <x v="847"/>
    <n v="1626962"/>
  </r>
  <r>
    <x v="848"/>
    <n v="1463672"/>
  </r>
  <r>
    <x v="849"/>
    <n v="1134103"/>
  </r>
  <r>
    <x v="850"/>
    <n v="1268938"/>
  </r>
  <r>
    <x v="851"/>
    <n v="1644050"/>
  </r>
  <r>
    <x v="852"/>
    <n v="1703267"/>
  </r>
  <r>
    <x v="853"/>
    <n v="1429657"/>
  </r>
  <r>
    <x v="854"/>
    <n v="1707805"/>
  </r>
  <r>
    <x v="855"/>
    <n v="1657722"/>
  </r>
  <r>
    <x v="856"/>
    <n v="1315493"/>
  </r>
  <r>
    <x v="857"/>
    <n v="1424664"/>
  </r>
  <r>
    <x v="858"/>
    <n v="1743515"/>
  </r>
  <r>
    <x v="859"/>
    <n v="1716561"/>
  </r>
  <r>
    <x v="860"/>
    <n v="1453267"/>
  </r>
  <r>
    <x v="861"/>
    <n v="1850531"/>
  </r>
  <r>
    <x v="862"/>
    <n v="1734541"/>
  </r>
  <r>
    <x v="863"/>
    <n v="1408017"/>
  </r>
  <r>
    <x v="864"/>
    <n v="1496089"/>
  </r>
  <r>
    <x v="865"/>
    <n v="1728496"/>
  </r>
  <r>
    <x v="866"/>
    <n v="1820433"/>
  </r>
  <r>
    <x v="867"/>
    <n v="1550044"/>
  </r>
  <r>
    <x v="868"/>
    <n v="1863697"/>
  </r>
  <r>
    <x v="869"/>
    <n v="1747353"/>
  </r>
  <r>
    <x v="870"/>
    <n v="1470840"/>
  </r>
  <r>
    <x v="871"/>
    <n v="1618169"/>
  </r>
  <r>
    <x v="872"/>
    <n v="1854534"/>
  </r>
  <r>
    <x v="873"/>
    <n v="1959593"/>
  </r>
  <r>
    <x v="874"/>
    <n v="1605810"/>
  </r>
  <r>
    <x v="875"/>
    <n v="1650454"/>
  </r>
  <r>
    <x v="876"/>
    <n v="1900170"/>
  </r>
  <r>
    <x v="877"/>
    <n v="1682752"/>
  </r>
  <r>
    <x v="878"/>
    <n v="1587910"/>
  </r>
  <r>
    <x v="879"/>
    <n v="1815931"/>
  </r>
  <r>
    <x v="880"/>
    <n v="1879885"/>
  </r>
  <r>
    <x v="881"/>
    <n v="1681192"/>
  </r>
  <r>
    <x v="882"/>
    <n v="1984658"/>
  </r>
  <r>
    <x v="883"/>
    <n v="1828396"/>
  </r>
  <r>
    <x v="884"/>
    <n v="1560561"/>
  </r>
  <r>
    <x v="885"/>
    <n v="1669537"/>
  </r>
  <r>
    <x v="886"/>
    <n v="1975189"/>
  </r>
  <r>
    <x v="887"/>
    <n v="2028961"/>
  </r>
  <r>
    <x v="888"/>
    <n v="1812797"/>
  </r>
  <r>
    <x v="889"/>
    <n v="2097433"/>
  </r>
  <r>
    <x v="890"/>
    <n v="1800954"/>
  </r>
  <r>
    <x v="891"/>
    <n v="1678688"/>
  </r>
  <r>
    <x v="892"/>
    <n v="1792370"/>
  </r>
  <r>
    <x v="893"/>
    <n v="2039425"/>
  </r>
  <r>
    <x v="894"/>
    <n v="2081115"/>
  </r>
  <r>
    <x v="895"/>
    <n v="1882381"/>
  </r>
  <r>
    <x v="896"/>
    <n v="2100761"/>
  </r>
  <r>
    <x v="897"/>
    <n v="2030577"/>
  </r>
  <r>
    <x v="898"/>
    <n v="1795141"/>
  </r>
  <r>
    <x v="899"/>
    <n v="1801329"/>
  </r>
  <r>
    <x v="900"/>
    <n v="2085327"/>
  </r>
  <r>
    <x v="901"/>
    <n v="2137584"/>
  </r>
  <r>
    <x v="902"/>
    <n v="1918705"/>
  </r>
  <r>
    <x v="903"/>
    <n v="2167380"/>
  </r>
  <r>
    <x v="904"/>
    <n v="2066964"/>
  </r>
  <r>
    <x v="905"/>
    <n v="1808306"/>
  </r>
  <r>
    <x v="906"/>
    <n v="1920663"/>
  </r>
  <r>
    <x v="907"/>
    <n v="2147090"/>
  </r>
  <r>
    <x v="908"/>
    <n v="2196411"/>
  </r>
  <r>
    <x v="909"/>
    <n v="1915017"/>
  </r>
  <r>
    <x v="910"/>
    <n v="1681896"/>
  </r>
  <r>
    <x v="911"/>
    <n v="2160147"/>
  </r>
  <r>
    <x v="912"/>
    <n v="1889911"/>
  </r>
  <r>
    <x v="913"/>
    <n v="1880160"/>
  </r>
  <r>
    <x v="914"/>
    <n v="2027364"/>
  </r>
  <r>
    <x v="915"/>
    <n v="2147903"/>
  </r>
  <r>
    <x v="916"/>
    <n v="1987652"/>
  </r>
  <r>
    <x v="917"/>
    <n v="2198635"/>
  </r>
  <r>
    <x v="918"/>
    <n v="2093066"/>
  </r>
  <r>
    <x v="919"/>
    <n v="1832878"/>
  </r>
  <r>
    <x v="920"/>
    <n v="1900945"/>
  </r>
  <r>
    <x v="921"/>
    <n v="2152053"/>
  </r>
  <r>
    <x v="922"/>
    <n v="2199815"/>
  </r>
  <r>
    <x v="923"/>
    <n v="1979981"/>
  </r>
  <r>
    <x v="924"/>
    <n v="2227704"/>
  </r>
  <r>
    <x v="925"/>
    <n v="2141429"/>
  </r>
  <r>
    <x v="926"/>
    <n v="1871986"/>
  </r>
  <r>
    <x v="927"/>
    <n v="1934918"/>
  </r>
  <r>
    <x v="928"/>
    <n v="2101343"/>
  </r>
  <r>
    <x v="929"/>
    <n v="2159300"/>
  </r>
  <r>
    <x v="930"/>
    <n v="1942871"/>
  </r>
  <r>
    <x v="931"/>
    <n v="2177129"/>
  </r>
  <r>
    <x v="932"/>
    <n v="2124474"/>
  </r>
  <r>
    <x v="933"/>
    <n v="1858328"/>
  </r>
  <r>
    <x v="934"/>
    <n v="1923980"/>
  </r>
  <r>
    <x v="935"/>
    <n v="2127634"/>
  </r>
  <r>
    <x v="936"/>
    <n v="2198585"/>
  </r>
  <r>
    <x v="937"/>
    <n v="2007412"/>
  </r>
  <r>
    <x v="938"/>
    <n v="2238462"/>
  </r>
  <r>
    <x v="939"/>
    <n v="2031758"/>
  </r>
  <r>
    <x v="940"/>
    <n v="1797120"/>
  </r>
  <r>
    <x v="941"/>
    <n v="1855299"/>
  </r>
  <r>
    <x v="942"/>
    <n v="2063720"/>
  </r>
  <r>
    <x v="943"/>
    <n v="2109091"/>
  </r>
  <r>
    <x v="944"/>
    <n v="1925641"/>
  </r>
  <r>
    <x v="945"/>
    <n v="2168264"/>
  </r>
  <r>
    <x v="946"/>
    <n v="2022858"/>
  </r>
  <r>
    <x v="947"/>
    <n v="1727075"/>
  </r>
  <r>
    <x v="948"/>
    <n v="1761348"/>
  </r>
  <r>
    <x v="949"/>
    <n v="2045301"/>
  </r>
  <r>
    <x v="950"/>
    <n v="2065379"/>
  </r>
  <r>
    <x v="951"/>
    <n v="1811767"/>
  </r>
  <r>
    <x v="952"/>
    <n v="2114166"/>
  </r>
  <r>
    <x v="953"/>
    <n v="1980585"/>
  </r>
  <r>
    <x v="954"/>
    <n v="1607238"/>
  </r>
  <r>
    <x v="955"/>
    <n v="1678231"/>
  </r>
  <r>
    <x v="956"/>
    <n v="1945026"/>
  </r>
  <r>
    <x v="957"/>
    <n v="1990608"/>
  </r>
  <r>
    <x v="958"/>
    <n v="1685462"/>
  </r>
  <r>
    <x v="959"/>
    <n v="1965020"/>
  </r>
  <r>
    <x v="960"/>
    <n v="1820355"/>
  </r>
  <r>
    <x v="961"/>
    <n v="1468219"/>
  </r>
  <r>
    <x v="962"/>
    <n v="1539707"/>
  </r>
  <r>
    <x v="963"/>
    <n v="1826310"/>
  </r>
  <r>
    <x v="964"/>
    <n v="1853622"/>
  </r>
  <r>
    <x v="965"/>
    <n v="1511294"/>
  </r>
  <r>
    <x v="966"/>
    <n v="1900658"/>
  </r>
  <r>
    <x v="967"/>
    <n v="1629475"/>
  </r>
  <r>
    <x v="968"/>
    <n v="1345064"/>
  </r>
  <r>
    <x v="969"/>
    <n v="1465197"/>
  </r>
  <r>
    <x v="970"/>
    <n v="1896846"/>
  </r>
  <r>
    <x v="971"/>
    <n v="2129999"/>
  </r>
  <r>
    <x v="972"/>
    <n v="1545955"/>
  </r>
  <r>
    <x v="973"/>
    <n v="1630786"/>
  </r>
  <r>
    <x v="974"/>
    <n v="2025556"/>
  </r>
  <r>
    <x v="975"/>
    <n v="1662932"/>
  </r>
  <r>
    <x v="976"/>
    <n v="1439804"/>
  </r>
  <r>
    <x v="977"/>
    <n v="1685668"/>
  </r>
  <r>
    <x v="978"/>
    <n v="1792979"/>
  </r>
  <r>
    <x v="979"/>
    <n v="1363653"/>
  </r>
  <r>
    <x v="980"/>
    <n v="1966456"/>
  </r>
  <r>
    <x v="981"/>
    <n v="1672895"/>
  </r>
  <r>
    <x v="982"/>
    <n v="1271516"/>
  </r>
  <r>
    <x v="983"/>
    <n v="1455913"/>
  </r>
  <r>
    <x v="984"/>
    <n v="1851345"/>
  </r>
  <r>
    <x v="985"/>
    <n v="1942337"/>
  </r>
  <r>
    <x v="986"/>
    <n v="1476269"/>
  </r>
  <r>
    <x v="987"/>
    <n v="2075468"/>
  </r>
  <r>
    <x v="988"/>
    <n v="1820152"/>
  </r>
  <r>
    <x v="989"/>
    <n v="1338166"/>
  </r>
  <r>
    <x v="990"/>
    <n v="1460478"/>
  </r>
  <r>
    <x v="991"/>
    <n v="1904732"/>
  </r>
  <r>
    <x v="992"/>
    <n v="2019891"/>
  </r>
  <r>
    <x v="993"/>
    <n v="1525438"/>
  </r>
  <r>
    <x v="994"/>
    <n v="2102155"/>
  </r>
  <r>
    <x v="995"/>
    <n v="1849171"/>
  </r>
  <r>
    <x v="996"/>
    <n v="1334997"/>
  </r>
  <r>
    <x v="997"/>
    <n v="1448369"/>
  </r>
  <r>
    <x v="998"/>
    <n v="1934592"/>
  </r>
  <r>
    <x v="999"/>
    <n v="2011794"/>
  </r>
  <r>
    <x v="1000"/>
    <n v="1534114"/>
  </r>
  <r>
    <x v="1001"/>
    <n v="2100167"/>
  </r>
  <r>
    <x v="1002"/>
    <n v="1842054"/>
  </r>
  <r>
    <x v="1003"/>
    <n v="1390201"/>
  </r>
  <r>
    <x v="1004"/>
    <n v="1563565"/>
  </r>
  <r>
    <x v="1005"/>
    <n v="2063090"/>
  </r>
  <r>
    <x v="1006"/>
    <n v="2169783"/>
  </r>
  <r>
    <x v="1007"/>
    <n v="1645563"/>
  </r>
  <r>
    <x v="1008"/>
    <n v="2086146"/>
  </r>
  <r>
    <x v="1009"/>
    <n v="2083627"/>
  </r>
  <r>
    <x v="1010"/>
    <n v="1695970"/>
  </r>
  <r>
    <x v="1011"/>
    <n v="1641419"/>
  </r>
  <r>
    <x v="1012"/>
    <n v="2048398"/>
  </r>
  <r>
    <x v="1013"/>
    <n v="2070878"/>
  </r>
  <r>
    <x v="1014"/>
    <n v="1704466"/>
  </r>
  <r>
    <x v="1015"/>
    <n v="2213296"/>
  </r>
  <r>
    <x v="1016"/>
    <n v="2001297"/>
  </r>
  <r>
    <x v="1017"/>
    <n v="1446353"/>
  </r>
  <r>
    <x v="1018"/>
    <n v="1647089"/>
  </r>
  <r>
    <x v="1019"/>
    <n v="2046694"/>
  </r>
  <r>
    <x v="1020"/>
    <n v="2108582"/>
  </r>
  <r>
    <x v="1021"/>
    <n v="1626185"/>
  </r>
  <r>
    <x v="1022"/>
    <n v="2107839"/>
  </r>
  <r>
    <x v="1023"/>
    <n v="1989373"/>
  </r>
  <r>
    <x v="1024"/>
    <n v="1503587"/>
  </r>
  <r>
    <x v="1025"/>
    <n v="1547075"/>
  </r>
  <r>
    <x v="1026"/>
    <n v="1927041"/>
  </r>
  <r>
    <x v="1027"/>
    <n v="1982773"/>
  </r>
  <r>
    <x v="1028"/>
    <n v="1518020"/>
  </r>
  <r>
    <x v="1029"/>
    <n v="1845965"/>
  </r>
  <r>
    <x v="1030"/>
    <n v="1992577"/>
  </r>
  <r>
    <x v="1031"/>
    <n v="1487874"/>
  </r>
  <r>
    <x v="1032"/>
    <n v="1525948"/>
  </r>
  <r>
    <x v="1033"/>
    <n v="1940302"/>
  </r>
  <r>
    <x v="1034"/>
    <n v="2035406"/>
  </r>
  <r>
    <x v="1035"/>
    <n v="1527465"/>
  </r>
  <r>
    <x v="1036"/>
    <n v="2152721"/>
  </r>
  <r>
    <x v="1037"/>
    <n v="1955530"/>
  </r>
  <r>
    <x v="1038"/>
    <n v="1456657"/>
  </r>
  <r>
    <x v="1039"/>
    <n v="1691526"/>
  </r>
  <r>
    <x v="1040"/>
    <n v="2064753"/>
  </r>
  <r>
    <x v="1041"/>
    <n v="2001439"/>
  </r>
  <r>
    <x v="1042"/>
    <n v="1559772"/>
  </r>
  <r>
    <x v="1043"/>
    <n v="2150150"/>
  </r>
  <r>
    <x v="1044"/>
    <n v="2010601"/>
  </r>
  <r>
    <x v="1045"/>
    <n v="1491890"/>
  </r>
  <r>
    <x v="1046"/>
    <n v="1624511"/>
  </r>
  <r>
    <x v="1047"/>
    <n v="2044545"/>
  </r>
  <r>
    <x v="1048"/>
    <n v="2242956"/>
  </r>
  <r>
    <x v="1049"/>
    <n v="2004579"/>
  </r>
  <r>
    <x v="1050"/>
    <n v="2213716"/>
  </r>
  <r>
    <x v="1051"/>
    <n v="2081064"/>
  </r>
  <r>
    <x v="1052"/>
    <n v="2207949"/>
  </r>
  <r>
    <x v="1053"/>
    <n v="2311978"/>
  </r>
  <r>
    <x v="1054"/>
    <n v="1382230"/>
  </r>
  <r>
    <x v="1055"/>
    <n v="1778983"/>
  </r>
  <r>
    <x v="1056"/>
    <n v="2208192"/>
  </r>
  <r>
    <x v="1057"/>
    <n v="2451300"/>
  </r>
  <r>
    <x v="1058"/>
    <n v="2237087"/>
  </r>
  <r>
    <x v="1059"/>
    <n v="1810460"/>
  </r>
  <r>
    <x v="1060"/>
    <n v="1660506"/>
  </r>
  <r>
    <x v="1061"/>
    <n v="1866275"/>
  </r>
  <r>
    <x v="1062"/>
    <n v="1952294"/>
  </r>
  <r>
    <x v="1063"/>
    <n v="1566729"/>
  </r>
  <r>
    <x v="1064"/>
    <n v="2068792"/>
  </r>
  <r>
    <x v="1065"/>
    <n v="1854048"/>
  </r>
  <r>
    <x v="1066"/>
    <n v="1459054"/>
  </r>
  <r>
    <x v="1067"/>
    <n v="1610785"/>
  </r>
  <r>
    <x v="1068"/>
    <n v="1959937"/>
  </r>
  <r>
    <x v="1069"/>
    <n v="2045674"/>
  </r>
  <r>
    <x v="1070"/>
    <n v="1669737"/>
  </r>
  <r>
    <x v="1071"/>
    <n v="2040364"/>
  </r>
  <r>
    <x v="1072"/>
    <n v="1912915"/>
  </r>
  <r>
    <x v="1073"/>
    <n v="1520251"/>
  </r>
  <r>
    <x v="1074"/>
    <n v="1762920"/>
  </r>
  <r>
    <x v="1075"/>
    <n v="2062579"/>
  </r>
  <r>
    <x v="1076"/>
    <n v="2233754"/>
  </r>
  <r>
    <x v="1077"/>
    <n v="2035273"/>
  </r>
  <r>
    <x v="1078"/>
    <n v="2118528"/>
  </r>
  <r>
    <x v="1079"/>
    <n v="2098540"/>
  </r>
  <r>
    <x v="1080"/>
    <n v="1979089"/>
  </r>
  <r>
    <x v="1081"/>
    <n v="2081297"/>
  </r>
  <r>
    <x v="1082"/>
    <n v="2187792"/>
  </r>
  <r>
    <x v="1083"/>
    <n v="1709601"/>
  </r>
  <r>
    <x v="1084"/>
    <n v="1533398"/>
  </r>
  <r>
    <x v="1085"/>
    <n v="2070554"/>
  </r>
  <r>
    <x v="1086"/>
    <n v="2089186"/>
  </r>
  <r>
    <x v="1087"/>
    <n v="1995747"/>
  </r>
  <r>
    <x v="1088"/>
    <n v="2017937"/>
  </r>
  <r>
    <x v="1089"/>
    <n v="2049604"/>
  </r>
  <r>
    <x v="1090"/>
    <n v="1650795"/>
  </r>
  <r>
    <x v="1091"/>
    <n v="1616850"/>
  </r>
  <r>
    <x v="1092"/>
    <n v="2026176"/>
  </r>
  <r>
    <x v="1093"/>
    <n v="1921966"/>
  </r>
  <r>
    <x v="1094"/>
    <n v="1673499"/>
  </r>
  <r>
    <x v="1095"/>
    <n v="1501170"/>
  </r>
  <r>
    <x v="1096"/>
    <n v="1543985"/>
  </r>
  <r>
    <x v="1097"/>
    <n v="1518098"/>
  </r>
  <r>
    <x v="1098"/>
    <n v="1450135"/>
  </r>
  <r>
    <x v="1099"/>
    <n v="1706857"/>
  </r>
  <r>
    <x v="1100"/>
    <n v="1453110"/>
  </r>
  <r>
    <x v="1101"/>
    <n v="1129725"/>
  </r>
  <r>
    <x v="1102"/>
    <n v="1234827"/>
  </r>
  <r>
    <x v="1103"/>
    <n v="1543648"/>
  </r>
  <r>
    <x v="1104"/>
    <n v="1741376"/>
  </r>
  <r>
    <x v="1105"/>
    <n v="1421612"/>
  </r>
  <r>
    <x v="1106"/>
    <n v="1438492"/>
  </r>
  <r>
    <x v="1107"/>
    <n v="1704328"/>
  </r>
  <r>
    <x v="1108"/>
    <n v="1301256"/>
  </r>
  <r>
    <x v="1109"/>
    <n v="1201768"/>
  </r>
  <r>
    <x v="1110"/>
    <n v="1470973"/>
  </r>
  <r>
    <x v="1111"/>
    <n v="1514895"/>
  </r>
  <r>
    <x v="1112"/>
    <n v="1246901"/>
  </r>
  <r>
    <x v="1113"/>
    <n v="1649090"/>
  </r>
  <r>
    <x v="1114"/>
    <n v="1399342"/>
  </r>
  <r>
    <x v="1115"/>
    <n v="1063856"/>
  </r>
  <r>
    <x v="1116"/>
    <n v="1200998"/>
  </r>
  <r>
    <x v="1117"/>
    <n v="1560893"/>
  </r>
  <r>
    <x v="1118"/>
    <n v="1634225"/>
  </r>
  <r>
    <x v="1119"/>
    <n v="1070815"/>
  </r>
  <r>
    <x v="1120"/>
    <n v="1716055"/>
  </r>
  <r>
    <x v="1121"/>
    <n v="1539356"/>
  </r>
  <r>
    <x v="1122"/>
    <n v="1203689"/>
  </r>
  <r>
    <x v="1123"/>
    <n v="1196728"/>
  </r>
  <r>
    <x v="1124"/>
    <n v="1342502"/>
  </r>
  <r>
    <x v="1125"/>
    <n v="1583678"/>
  </r>
  <r>
    <x v="1126"/>
    <n v="1399603"/>
  </r>
  <r>
    <x v="1127"/>
    <n v="1786681"/>
  </r>
  <r>
    <x v="1128"/>
    <n v="1592651"/>
  </r>
  <r>
    <x v="1129"/>
    <n v="1239137"/>
  </r>
  <r>
    <x v="1130"/>
    <n v="1390835"/>
  </r>
  <r>
    <x v="1131"/>
    <n v="1786323"/>
  </r>
  <r>
    <x v="1132"/>
    <n v="1918436"/>
  </r>
  <r>
    <x v="1133"/>
    <n v="1538874"/>
  </r>
  <r>
    <x v="1134"/>
    <n v="1821279"/>
  </r>
  <r>
    <x v="1135"/>
    <n v="1737532"/>
  </r>
  <r>
    <x v="1136"/>
    <n v="1541222"/>
  </r>
  <r>
    <x v="1137"/>
    <n v="1670550"/>
  </r>
  <r>
    <x v="1138"/>
    <n v="1986581"/>
  </r>
  <r>
    <x v="1139"/>
    <n v="2244042"/>
  </r>
  <r>
    <x v="1140"/>
    <n v="1826833"/>
  </r>
  <r>
    <x v="1141"/>
    <n v="2068827"/>
  </r>
  <r>
    <x v="1142"/>
    <n v="2222002"/>
  </r>
  <r>
    <x v="1143"/>
    <n v="1785417"/>
  </r>
  <r>
    <x v="1144"/>
    <n v="1755527"/>
  </r>
  <r>
    <x v="1145"/>
    <n v="1988432"/>
  </r>
  <r>
    <x v="1146"/>
    <n v="2104233"/>
  </r>
  <r>
    <x v="1147"/>
    <n v="1842536"/>
  </r>
  <r>
    <x v="1148"/>
    <n v="2150118"/>
  </r>
  <r>
    <x v="1149"/>
    <n v="1984773"/>
  </r>
  <r>
    <x v="1150"/>
    <n v="1638699"/>
  </r>
  <r>
    <x v="1151"/>
    <n v="1740923"/>
  </r>
  <r>
    <x v="1152"/>
    <n v="2053525"/>
  </r>
  <r>
    <x v="1153"/>
    <n v="2139036"/>
  </r>
  <r>
    <x v="1154"/>
    <n v="1831741"/>
  </r>
  <r>
    <x v="1155"/>
    <n v="2184096"/>
  </r>
  <r>
    <x v="1156"/>
    <n v="2019553"/>
  </r>
  <r>
    <x v="1157"/>
    <n v="1657723"/>
  </r>
  <r>
    <x v="1158"/>
    <n v="1851191"/>
  </r>
  <r>
    <x v="1159"/>
    <n v="2185904"/>
  </r>
  <r>
    <x v="1160"/>
    <n v="2299583"/>
  </r>
  <r>
    <x v="1161"/>
    <n v="1998129"/>
  </r>
  <r>
    <x v="1162"/>
    <n v="2293374"/>
  </r>
  <r>
    <x v="1163"/>
    <n v="2203639"/>
  </r>
  <r>
    <x v="1164"/>
    <n v="1870647"/>
  </r>
  <r>
    <x v="1165"/>
    <n v="2000210"/>
  </r>
  <r>
    <x v="1166"/>
    <n v="2231375"/>
  </r>
  <r>
    <x v="1167"/>
    <n v="2319876"/>
  </r>
  <r>
    <x v="1168"/>
    <n v="2108715"/>
  </r>
  <r>
    <x v="1169"/>
    <n v="2379182"/>
  </r>
  <r>
    <x v="1170"/>
    <n v="2177240"/>
  </r>
  <r>
    <x v="1171"/>
    <n v="1859077"/>
  </r>
  <r>
    <x v="1172"/>
    <n v="1971979"/>
  </r>
  <r>
    <x v="1173"/>
    <n v="2255090"/>
  </r>
  <r>
    <x v="1174"/>
    <n v="2304825"/>
  </r>
  <r>
    <x v="1175"/>
    <n v="2022231"/>
  </r>
  <r>
    <x v="1176"/>
    <n v="2313481"/>
  </r>
  <r>
    <x v="1177"/>
    <n v="2141002"/>
  </r>
  <r>
    <x v="1178"/>
    <n v="1747597"/>
  </r>
  <r>
    <x v="1179"/>
    <n v="1887509"/>
  </r>
  <r>
    <x v="1180"/>
    <n v="2219675"/>
  </r>
  <r>
    <x v="1181"/>
    <n v="2287653"/>
  </r>
  <r>
    <x v="1182"/>
    <n v="1922516"/>
  </r>
  <r>
    <x v="1183"/>
    <n v="2206569"/>
  </r>
  <r>
    <x v="1184"/>
    <n v="2141153"/>
  </r>
  <r>
    <x v="1185"/>
    <n v="1850647"/>
  </r>
  <r>
    <x v="1186"/>
    <n v="1982006"/>
  </r>
  <r>
    <x v="1187"/>
    <n v="2227151"/>
  </r>
  <r>
    <x v="1188"/>
    <n v="2327849"/>
  </r>
  <r>
    <x v="1189"/>
    <n v="1959523"/>
  </r>
  <r>
    <x v="1190"/>
    <n v="2300909"/>
  </r>
  <r>
    <x v="1191"/>
    <n v="2188196"/>
  </r>
  <r>
    <x v="1192"/>
    <n v="1883285"/>
  </r>
  <r>
    <x v="1193"/>
    <n v="2053892"/>
  </r>
  <r>
    <x v="1194"/>
    <n v="2354474"/>
  </r>
  <r>
    <x v="1195"/>
    <n v="2315430"/>
  </r>
  <r>
    <x v="1196"/>
    <n v="1903886"/>
  </r>
  <r>
    <x v="1197"/>
    <n v="2214376"/>
  </r>
  <r>
    <x v="1198"/>
    <n v="2292729"/>
  </r>
  <r>
    <x v="1199"/>
    <n v="1988681"/>
  </r>
  <r>
    <x v="1200"/>
    <n v="2034403"/>
  </r>
  <r>
    <x v="1201"/>
    <n v="2288508"/>
  </r>
  <r>
    <x v="1202"/>
    <n v="2309474"/>
  </r>
  <r>
    <x v="1203"/>
    <n v="1915707"/>
  </r>
  <r>
    <x v="1204"/>
    <n v="2298561"/>
  </r>
  <r>
    <x v="1205"/>
    <n v="2189296"/>
  </r>
  <r>
    <x v="1206"/>
    <n v="1870392"/>
  </r>
  <r>
    <x v="1207"/>
    <n v="1999806"/>
  </r>
  <r>
    <x v="1208"/>
    <n v="2267171"/>
  </r>
  <r>
    <x v="1209"/>
    <n v="2286852"/>
  </r>
  <r>
    <x v="1210"/>
    <n v="1885701"/>
  </r>
  <r>
    <x v="1211"/>
    <n v="2279287"/>
  </r>
  <r>
    <x v="1212"/>
    <n v="2146993"/>
  </r>
  <r>
    <x v="1213"/>
    <n v="1827782"/>
  </r>
  <r>
    <x v="1214"/>
    <n v="1962832"/>
  </r>
  <r>
    <x v="1215"/>
    <n v="2240816"/>
  </r>
  <r>
    <x v="1216"/>
    <n v="2292080"/>
  </r>
  <r>
    <x v="1217"/>
    <n v="1884883"/>
  </r>
  <r>
    <x v="1218"/>
    <n v="2255547"/>
  </r>
  <r>
    <x v="1219"/>
    <n v="2244645"/>
  </r>
  <r>
    <x v="1220"/>
    <n v="1908906"/>
  </r>
  <r>
    <x v="1221"/>
    <n v="2030630"/>
  </r>
  <r>
    <x v="1222"/>
    <n v="2337876"/>
  </r>
  <r>
    <x v="1223"/>
    <n v="2358444"/>
  </r>
  <r>
    <x v="1224"/>
    <n v="1984654"/>
  </r>
  <r>
    <x v="1225"/>
    <n v="2399801"/>
  </r>
  <r>
    <x v="1226"/>
    <n v="2282944"/>
  </r>
  <r>
    <x v="1227"/>
    <n v="2042144"/>
  </r>
  <r>
    <x v="1228"/>
    <n v="2117010"/>
  </r>
  <r>
    <x v="1229"/>
    <n v="2366865"/>
  </r>
  <r>
    <x v="1230"/>
    <n v="2356404"/>
  </r>
  <r>
    <x v="1231"/>
    <n v="1999651"/>
  </r>
  <r>
    <x v="1232"/>
    <n v="2364240"/>
  </r>
  <r>
    <x v="1233"/>
    <n v="2339945"/>
  </r>
  <r>
    <x v="1234"/>
    <n v="2034843"/>
  </r>
  <r>
    <x v="1235"/>
    <n v="2165771"/>
  </r>
  <r>
    <x v="1236"/>
    <n v="2399579"/>
  </r>
  <r>
    <x v="1237"/>
    <n v="2397928"/>
  </r>
  <r>
    <x v="1238"/>
    <n v="2000335"/>
  </r>
  <r>
    <x v="1239"/>
    <n v="2103022"/>
  </r>
  <r>
    <x v="1240"/>
    <n v="2319237"/>
  </r>
  <r>
    <x v="1241"/>
    <n v="2114935"/>
  </r>
  <r>
    <x v="1242"/>
    <n v="2023231"/>
  </r>
  <r>
    <x v="1243"/>
    <n v="2228271"/>
  </r>
  <r>
    <x v="1244"/>
    <n v="2347283"/>
  </r>
  <r>
    <x v="1245"/>
    <n v="1992251"/>
  </r>
  <r>
    <x v="1246"/>
    <n v="2396442"/>
  </r>
  <r>
    <x v="1247"/>
    <n v="2286429"/>
  </r>
  <r>
    <x v="1248"/>
    <n v="2067274"/>
  </r>
  <r>
    <x v="1249"/>
    <n v="2175579"/>
  </r>
  <r>
    <x v="1250"/>
    <n v="2396538"/>
  </r>
  <r>
    <x v="1251"/>
    <n v="2443671"/>
  </r>
  <r>
    <x v="1252"/>
    <n v="2153865"/>
  </r>
  <r>
    <x v="1253"/>
    <n v="2456971"/>
  </r>
  <r>
    <x v="1254"/>
    <n v="2389152"/>
  </r>
  <r>
    <x v="1255"/>
    <n v="2139865"/>
  </r>
  <r>
    <x v="1256"/>
    <n v="2238873"/>
  </r>
  <r>
    <x v="1257"/>
    <n v="2387496"/>
  </r>
  <r>
    <x v="1258"/>
    <n v="2454485"/>
  </r>
  <r>
    <x v="1259"/>
    <n v="2186387"/>
  </r>
  <r>
    <x v="1260"/>
    <n v="2398687"/>
  </r>
  <r>
    <x v="1261"/>
    <n v="2431925"/>
  </r>
  <r>
    <x v="1262"/>
    <n v="2158912"/>
  </r>
  <r>
    <x v="1263"/>
    <n v="2197876"/>
  </r>
  <r>
    <x v="1264"/>
    <n v="2453936"/>
  </r>
  <r>
    <x v="1265"/>
    <n v="2471808"/>
  </r>
  <r>
    <x v="1266"/>
    <n v="2198546"/>
  </r>
  <r>
    <x v="1267"/>
    <n v="2469720"/>
  </r>
  <r>
    <x v="1268"/>
    <n v="2374892"/>
  </r>
  <r>
    <x v="1269"/>
    <n v="2147125"/>
  </r>
  <r>
    <x v="1270"/>
    <n v="2237932"/>
  </r>
  <r>
    <x v="1271"/>
    <n v="2455588"/>
  </r>
  <r>
    <x v="1272"/>
    <n v="2501366"/>
  </r>
  <r>
    <x v="1273"/>
    <n v="2169068"/>
  </r>
  <r>
    <x v="1274"/>
    <n v="2102878"/>
  </r>
  <r>
    <x v="1275"/>
    <n v="2086854"/>
  </r>
  <r>
    <x v="1276"/>
    <n v="2209031"/>
  </r>
  <r>
    <x v="1277"/>
    <n v="2136035"/>
  </r>
  <r>
    <x v="1278"/>
    <n v="2245980"/>
  </r>
  <r>
    <x v="1279"/>
    <n v="2288984"/>
  </r>
  <r>
    <x v="1280"/>
    <n v="2145996"/>
  </r>
  <r>
    <x v="1281"/>
    <n v="2443836"/>
  </r>
  <r>
    <x v="1282"/>
    <n v="2318551"/>
  </r>
  <r>
    <x v="1283"/>
    <n v="2072335"/>
  </r>
  <r>
    <x v="1284"/>
    <n v="2188234"/>
  </r>
  <r>
    <x v="1285"/>
    <n v="2402480"/>
  </r>
  <r>
    <x v="1286"/>
    <n v="2449536"/>
  </r>
  <r>
    <x v="1287"/>
    <n v="2196011"/>
  </r>
  <r>
    <x v="1288"/>
    <n v="2453236"/>
  </r>
  <r>
    <x v="1289"/>
    <n v="2363728"/>
  </r>
  <r>
    <x v="1290"/>
    <n v="2142454"/>
  </r>
  <r>
    <x v="1291"/>
    <n v="2226450"/>
  </r>
  <r>
    <x v="1292"/>
    <n v="2440027"/>
  </r>
  <r>
    <x v="1293"/>
    <n v="2464194"/>
  </r>
  <r>
    <x v="1294"/>
    <n v="2190483"/>
  </r>
  <r>
    <x v="1295"/>
    <n v="2494885"/>
  </r>
  <r>
    <x v="1296"/>
    <n v="2386005"/>
  </r>
  <r>
    <x v="1297"/>
    <n v="2146087"/>
  </r>
  <r>
    <x v="1298"/>
    <n v="2238047"/>
  </r>
  <r>
    <x v="1299"/>
    <n v="2414062"/>
  </r>
  <r>
    <x v="1300"/>
    <n v="2464079"/>
  </r>
  <r>
    <x v="1301"/>
    <n v="2211091"/>
  </r>
  <r>
    <x v="1302"/>
    <n v="2486969"/>
  </r>
  <r>
    <x v="1303"/>
    <n v="2373400"/>
  </r>
  <r>
    <x v="1304"/>
    <n v="2053497"/>
  </r>
  <r>
    <x v="1305"/>
    <n v="2117390"/>
  </r>
  <r>
    <x v="1306"/>
    <n v="2360671"/>
  </r>
  <r>
    <x v="1307"/>
    <n v="2406372"/>
  </r>
  <r>
    <x v="1308"/>
    <n v="2178580"/>
  </r>
  <r>
    <x v="1309"/>
    <n v="2438788"/>
  </r>
  <r>
    <x v="1310"/>
    <n v="2340305"/>
  </r>
  <r>
    <x v="1311"/>
    <n v="2049473"/>
  </r>
  <r>
    <x v="1312"/>
    <n v="2112967"/>
  </r>
  <r>
    <x v="1313"/>
    <n v="2379355"/>
  </r>
  <r>
    <x v="1314"/>
    <n v="2401029"/>
  </r>
  <r>
    <x v="1315"/>
    <n v="2094410"/>
  </r>
  <r>
    <x v="1316"/>
    <n v="2399196"/>
  </r>
  <r>
    <x v="1317"/>
    <n v="2276507"/>
  </r>
  <r>
    <x v="1318"/>
    <n v="2016730"/>
  </r>
  <r>
    <x v="1319"/>
    <n v="2051652"/>
  </r>
  <r>
    <x v="1320"/>
    <n v="2335005"/>
  </r>
  <r>
    <x v="1321"/>
    <n v="2358565"/>
  </r>
  <r>
    <x v="1322"/>
    <n v="2014843"/>
  </r>
  <r>
    <x v="1323"/>
    <n v="2348153"/>
  </r>
  <r>
    <x v="1324"/>
    <n v="2260555"/>
  </r>
  <r>
    <x v="1325"/>
    <n v="1960482"/>
  </r>
  <r>
    <x v="1326"/>
    <n v="1997252"/>
  </r>
  <r>
    <x v="1327"/>
    <n v="2263665"/>
  </r>
  <r>
    <x v="1328"/>
    <n v="2284831"/>
  </r>
  <r>
    <x v="1329"/>
    <n v="1888903"/>
  </r>
  <r>
    <x v="1330"/>
    <n v="2319869"/>
  </r>
  <r>
    <x v="1331"/>
    <n v="2100633"/>
  </r>
  <r>
    <x v="1332"/>
    <n v="1768689"/>
  </r>
  <r>
    <x v="1333"/>
    <n v="2009736"/>
  </r>
  <r>
    <x v="1334"/>
    <n v="2324033"/>
  </r>
  <r>
    <x v="1335"/>
    <n v="2479578"/>
  </r>
  <r>
    <x v="1336"/>
    <n v="1903950"/>
  </r>
  <r>
    <x v="1337"/>
    <n v="1979923"/>
  </r>
  <r>
    <x v="1338"/>
    <n v="2409938"/>
  </r>
  <r>
    <x v="1339"/>
    <n v="2088456"/>
  </r>
  <r>
    <x v="1340"/>
    <n v="1835889"/>
  </r>
  <r>
    <x v="1341"/>
    <n v="2120200"/>
  </r>
  <r>
    <x v="1342"/>
    <n v="2224222"/>
  </r>
  <r>
    <x v="1343"/>
    <n v="1829049"/>
  </r>
  <r>
    <x v="1344"/>
    <n v="2340559"/>
  </r>
  <r>
    <x v="1345"/>
    <n v="2230866"/>
  </r>
  <r>
    <x v="1346"/>
    <n v="1816435"/>
  </r>
  <r>
    <x v="1347"/>
    <n v="1976151"/>
  </r>
  <r>
    <x v="1348"/>
    <n v="2358131"/>
  </r>
  <r>
    <x v="1349"/>
    <n v="2375510"/>
  </r>
  <r>
    <x v="1350"/>
    <n v="1888257"/>
  </r>
  <r>
    <x v="1351"/>
    <n v="2387683"/>
  </r>
  <r>
    <x v="1352"/>
    <n v="2263507"/>
  </r>
  <r>
    <x v="1353"/>
    <n v="1898605"/>
  </r>
  <r>
    <x v="1354"/>
    <n v="2004967"/>
  </r>
  <r>
    <x v="1355"/>
    <n v="2366489"/>
  </r>
  <r>
    <x v="1356"/>
    <n v="2442492"/>
  </r>
  <r>
    <x v="1357"/>
    <n v="1922757"/>
  </r>
  <r>
    <x v="1358"/>
    <n v="2379386"/>
  </r>
  <r>
    <x v="1359"/>
    <n v="2261208"/>
  </r>
  <r>
    <x v="1360"/>
    <n v="1842212"/>
  </r>
  <r>
    <x v="1361"/>
    <n v="1724121"/>
  </r>
  <r>
    <x v="1362"/>
    <n v="2060656"/>
  </r>
  <r>
    <x v="1363"/>
    <n v="2198151"/>
  </r>
  <r>
    <x v="1364"/>
    <n v="1887684"/>
  </r>
  <r>
    <x v="1365"/>
    <n v="2305647"/>
  </r>
  <r>
    <x v="1366"/>
    <n v="2124817"/>
  </r>
  <r>
    <x v="1367"/>
    <n v="1822948"/>
  </r>
  <r>
    <x v="1368"/>
    <n v="1996679"/>
  </r>
  <r>
    <x v="1369"/>
    <n v="2376236"/>
  </r>
  <r>
    <x v="1370"/>
    <n v="2474023"/>
  </r>
  <r>
    <x v="1371"/>
    <n v="2018017"/>
  </r>
  <r>
    <x v="1372"/>
    <n v="2425644"/>
  </r>
  <r>
    <x v="1373"/>
    <n v="2409293"/>
  </r>
  <r>
    <x v="1374"/>
    <n v="2089339"/>
  </r>
  <r>
    <x v="1375"/>
    <n v="2119841"/>
  </r>
  <r>
    <x v="1376"/>
    <n v="2413700"/>
  </r>
  <r>
    <x v="1377"/>
    <n v="2483029"/>
  </r>
  <r>
    <x v="1378"/>
    <n v="2036948"/>
  </r>
  <r>
    <x v="1379"/>
    <n v="2501080"/>
  </r>
  <r>
    <x v="1380"/>
    <n v="2357405"/>
  </r>
  <r>
    <x v="1381"/>
    <n v="2003306"/>
  </r>
  <r>
    <x v="1382"/>
    <n v="2093881"/>
  </r>
  <r>
    <x v="1383"/>
    <n v="2418287"/>
  </r>
  <r>
    <x v="1384"/>
    <n v="2430741"/>
  </r>
  <r>
    <x v="1385"/>
    <n v="2000991"/>
  </r>
  <r>
    <x v="1386"/>
    <n v="2490928"/>
  </r>
  <r>
    <x v="1387"/>
    <n v="2318999"/>
  </r>
  <r>
    <x v="1388"/>
    <n v="1973911"/>
  </r>
  <r>
    <x v="1389"/>
    <n v="2051716"/>
  </r>
  <r>
    <x v="1390"/>
    <n v="2303121"/>
  </r>
  <r>
    <x v="1391"/>
    <n v="2315301"/>
  </r>
  <r>
    <x v="1392"/>
    <n v="1828747"/>
  </r>
  <r>
    <x v="1393"/>
    <n v="2235846"/>
  </r>
  <r>
    <x v="1394"/>
    <n v="1919453"/>
  </r>
  <r>
    <x v="1395"/>
    <n v="1966658"/>
  </r>
  <r>
    <x v="1396"/>
    <n v="1891588"/>
  </r>
  <r>
    <x v="1397"/>
    <n v="2236880"/>
  </r>
  <r>
    <x v="1398"/>
    <n v="2307677"/>
  </r>
  <r>
    <x v="1399"/>
    <n v="1917434"/>
  </r>
  <r>
    <x v="1400"/>
    <n v="2390132"/>
  </r>
  <r>
    <x v="1401"/>
    <n v="2208501"/>
  </r>
  <r>
    <x v="1402"/>
    <n v="1881131"/>
  </r>
  <r>
    <x v="1403"/>
    <n v="1932418"/>
  </r>
  <r>
    <x v="1404"/>
    <n v="2176720"/>
  </r>
  <r>
    <x v="1405"/>
    <n v="2317632"/>
  </r>
  <r>
    <x v="1406"/>
    <n v="1871427"/>
  </r>
  <r>
    <x v="1407"/>
    <n v="2435219"/>
  </r>
  <r>
    <x v="1408"/>
    <n v="2263943"/>
  </r>
  <r>
    <x v="1409"/>
    <n v="1889169"/>
  </r>
  <r>
    <x v="1410"/>
    <n v="1965673"/>
  </r>
  <r>
    <x v="1411"/>
    <n v="2316875"/>
  </r>
  <r>
    <x v="1412"/>
    <n v="2451996"/>
  </r>
  <r>
    <x v="1413"/>
    <n v="2148196"/>
  </r>
  <r>
    <x v="1414"/>
    <n v="2327284"/>
  </r>
  <r>
    <x v="1415"/>
    <n v="2265574"/>
  </r>
  <r>
    <x v="1416"/>
    <n v="2299346"/>
  </r>
  <r>
    <x v="1417"/>
    <n v="2455142"/>
  </r>
  <r>
    <x v="1418"/>
    <n v="1400490"/>
  </r>
  <r>
    <x v="1419"/>
    <n v="1980837"/>
  </r>
  <r>
    <x v="1420"/>
    <n v="2268189"/>
  </r>
  <r>
    <x v="1421"/>
    <n v="2560623"/>
  </r>
  <r>
    <x v="1422"/>
    <n v="2412397"/>
  </r>
  <r>
    <x v="1423"/>
    <n v="1945377"/>
  </r>
  <r>
    <x v="1424"/>
    <n v="1886607"/>
  </r>
  <r>
    <x v="1425"/>
    <n v="2044164"/>
  </r>
  <r>
    <x v="1426"/>
    <n v="2124514"/>
  </r>
  <r>
    <x v="1427"/>
    <n v="1783271"/>
  </r>
  <r>
    <x v="1428"/>
    <n v="2256037"/>
  </r>
  <r>
    <x v="1429"/>
    <n v="2132514"/>
  </r>
  <r>
    <x v="1430"/>
    <n v="1691907"/>
  </r>
  <r>
    <x v="1431"/>
    <n v="1876027"/>
  </r>
  <r>
    <x v="1432"/>
    <n v="2199544"/>
  </r>
  <r>
    <x v="1433"/>
    <n v="2287095"/>
  </r>
  <r>
    <x v="1434"/>
    <n v="1878353"/>
  </r>
  <r>
    <x v="1435"/>
    <n v="2227120"/>
  </r>
  <r>
    <x v="1436"/>
    <n v="2157893"/>
  </r>
  <r>
    <x v="1437"/>
    <n v="1803264"/>
  </r>
  <r>
    <x v="1438"/>
    <n v="1981890"/>
  </r>
  <r>
    <x v="1439"/>
    <n v="2282054"/>
  </r>
  <r>
    <x v="1440"/>
    <n v="2437173"/>
  </r>
  <r>
    <x v="1441"/>
    <n v="2225557"/>
  </r>
  <r>
    <x v="1442"/>
    <n v="2352352"/>
  </r>
  <r>
    <x v="1443"/>
    <n v="2258485"/>
  </r>
  <r>
    <x v="1444"/>
    <n v="2199432"/>
  </r>
  <r>
    <x v="1445"/>
    <n v="2416381"/>
  </r>
  <r>
    <x v="1446"/>
    <n v="2345767"/>
  </r>
  <r>
    <x v="1447"/>
    <n v="2079519"/>
  </r>
  <r>
    <x v="1448"/>
    <n v="1827279"/>
  </r>
  <r>
    <x v="1449"/>
    <n v="1792282"/>
  </r>
  <r>
    <x v="1450"/>
    <n v="2211993"/>
  </r>
  <r>
    <x v="1451"/>
    <n v="2163901"/>
  </r>
  <r>
    <x v="1452"/>
    <n v="2143566"/>
  </r>
  <r>
    <x v="1453"/>
    <n v="2168039"/>
  </r>
  <r>
    <x v="1454"/>
    <n v="2367709"/>
  </r>
  <r>
    <x v="1455"/>
    <n v="1932949"/>
  </r>
  <r>
    <x v="1456"/>
    <n v="2031163"/>
  </r>
  <r>
    <x v="1457"/>
    <n v="2361734"/>
  </r>
  <r>
    <x v="1458"/>
    <n v="2203005"/>
  </r>
  <r>
    <x v="1459"/>
    <n v="1981522"/>
  </r>
  <r>
    <x v="1460"/>
    <n v="2025074"/>
  </r>
  <r>
    <x v="1461"/>
    <n v="2030131"/>
  </r>
  <r>
    <x v="1462"/>
    <n v="1906785"/>
  </r>
  <r>
    <x v="1463"/>
    <n v="2214608"/>
  </r>
  <r>
    <x v="1464"/>
    <n v="2008182"/>
  </r>
  <r>
    <x v="1465"/>
    <n v="1671507"/>
  </r>
  <r>
    <x v="1466"/>
    <n v="1709703"/>
  </r>
  <r>
    <x v="1467"/>
    <n v="2182659"/>
  </r>
  <r>
    <x v="1468"/>
    <n v="2299159"/>
  </r>
  <r>
    <x v="1469"/>
    <n v="1796768"/>
  </r>
  <r>
    <x v="1470"/>
    <n v="2032496"/>
  </r>
  <r>
    <x v="1471"/>
    <n v="2115696"/>
  </r>
  <r>
    <x v="1472"/>
    <n v="1788696"/>
  </r>
  <r>
    <x v="1473"/>
    <n v="1667112"/>
  </r>
  <r>
    <x v="1474"/>
    <n v="1993765"/>
  </r>
  <r>
    <x v="1475"/>
    <n v="2083953"/>
  </r>
  <r>
    <x v="1476"/>
    <n v="1656540"/>
  </r>
  <r>
    <x v="1477"/>
    <n v="2135304"/>
  </r>
  <r>
    <x v="1478"/>
    <n v="1965789"/>
  </r>
  <r>
    <x v="1479"/>
    <n v="1559251"/>
  </r>
  <r>
    <x v="1480"/>
    <n v="1671867"/>
  </r>
  <r>
    <x v="1481"/>
    <n v="2089208"/>
  </r>
  <r>
    <x v="1482"/>
    <n v="2115222"/>
  </r>
  <r>
    <x v="1483"/>
    <n v="1649696"/>
  </r>
  <r>
    <x v="1484"/>
    <n v="2137929"/>
  </r>
  <r>
    <x v="1485"/>
    <n v="1932014"/>
  </r>
  <r>
    <x v="1486"/>
    <n v="1531806"/>
  </r>
  <r>
    <x v="1487"/>
    <n v="1604546"/>
  </r>
  <r>
    <x v="1488"/>
    <n v="2035923"/>
  </r>
  <r>
    <x v="1489"/>
    <n v="2102998"/>
  </r>
  <r>
    <x v="1490"/>
    <n v="1669778"/>
  </r>
  <r>
    <x v="1491"/>
    <n v="2195570"/>
  </r>
  <r>
    <x v="1492"/>
    <n v="2033636"/>
  </r>
  <r>
    <x v="1493"/>
    <n v="1622865"/>
  </r>
  <r>
    <x v="1494"/>
    <n v="1793794"/>
  </r>
  <r>
    <x v="1495"/>
    <n v="2152183"/>
  </r>
  <r>
    <x v="1496"/>
    <n v="2254803"/>
  </r>
  <r>
    <x v="1497"/>
    <n v="1809088"/>
  </r>
  <r>
    <x v="1498"/>
    <n v="2113656"/>
  </r>
  <r>
    <x v="1499"/>
    <n v="2066634"/>
  </r>
  <r>
    <x v="1500"/>
    <n v="1670451"/>
  </r>
  <r>
    <x v="1501"/>
    <n v="2006022"/>
  </r>
  <r>
    <x v="1502"/>
    <n v="2327313"/>
  </r>
  <r>
    <x v="1503"/>
    <n v="2504187"/>
  </r>
  <r>
    <x v="1504"/>
    <n v="2053266"/>
  </r>
  <r>
    <x v="1505"/>
    <n v="2314101"/>
  </r>
  <r>
    <x v="1506"/>
    <n v="2466587"/>
  </r>
  <r>
    <x v="1507"/>
    <n v="2046424"/>
  </r>
  <r>
    <x v="1508"/>
    <n v="1998636"/>
  </r>
  <r>
    <x v="1509"/>
    <n v="2317943"/>
  </r>
  <r>
    <x v="1510"/>
    <n v="2413692"/>
  </r>
  <r>
    <x v="1511"/>
    <n v="2047075"/>
  </r>
  <r>
    <x v="1512"/>
    <n v="2394788"/>
  </r>
  <r>
    <x v="1513"/>
    <n v="2230481"/>
  </r>
  <r>
    <x v="1514"/>
    <n v="1876825"/>
  </r>
  <r>
    <x v="1515"/>
    <n v="2062287"/>
  </r>
  <r>
    <x v="1516"/>
    <n v="2299188"/>
  </r>
  <r>
    <x v="1517"/>
    <n v="2375612"/>
  </r>
  <r>
    <x v="1518"/>
    <n v="2040542"/>
  </r>
  <r>
    <x v="1519"/>
    <n v="2412281"/>
  </r>
  <r>
    <x v="1520"/>
    <n v="2197079"/>
  </r>
  <r>
    <x v="1521"/>
    <n v="1907186"/>
  </r>
  <r>
    <x v="1522"/>
    <n v="2125163"/>
  </r>
  <r>
    <x v="1523"/>
    <n v="2397930"/>
  </r>
  <r>
    <x v="1524"/>
    <n v="2562389"/>
  </r>
  <r>
    <x v="1525"/>
    <n v="2279445"/>
  </r>
  <r>
    <x v="1526"/>
    <n v="2527599"/>
  </r>
  <r>
    <x v="1527"/>
    <n v="2390797"/>
  </r>
  <r>
    <x v="1528"/>
    <n v="2022912"/>
  </r>
  <r>
    <x v="1529"/>
    <n v="2260097"/>
  </r>
  <r>
    <x v="1530"/>
    <n v="2461141"/>
  </r>
  <r>
    <x v="1531"/>
    <n v="2517194"/>
  </r>
  <r>
    <x v="1532"/>
    <n v="2278790"/>
  </r>
  <r>
    <x v="1533"/>
    <n v="2592384"/>
  </r>
  <r>
    <x v="1534"/>
    <n v="2399550"/>
  </r>
  <r>
    <x v="1535"/>
    <n v="2026078"/>
  </r>
  <r>
    <x v="1536"/>
    <n v="2189372"/>
  </r>
  <r>
    <x v="1537"/>
    <n v="2441286"/>
  </r>
  <r>
    <x v="1538"/>
    <n v="2508182"/>
  </r>
  <r>
    <x v="1539"/>
    <n v="2208254"/>
  </r>
  <r>
    <x v="1540"/>
    <n v="2514762"/>
  </r>
  <r>
    <x v="1541"/>
    <n v="2374441"/>
  </r>
  <r>
    <x v="1542"/>
    <n v="2033766"/>
  </r>
  <r>
    <x v="1543"/>
    <n v="2206337"/>
  </r>
  <r>
    <x v="1544"/>
    <n v="2462648"/>
  </r>
  <r>
    <x v="1545"/>
    <n v="2521659"/>
  </r>
  <r>
    <x v="1546"/>
    <n v="2239314"/>
  </r>
  <r>
    <x v="1547"/>
    <n v="2528489"/>
  </r>
  <r>
    <x v="1548"/>
    <n v="2384806"/>
  </r>
  <r>
    <x v="1549"/>
    <n v="2066489"/>
  </r>
  <r>
    <x v="1550"/>
    <n v="2199464"/>
  </r>
  <r>
    <x v="1551"/>
    <n v="2508487"/>
  </r>
  <r>
    <x v="1552"/>
    <n v="2475368"/>
  </r>
  <r>
    <x v="1553"/>
    <n v="2093075"/>
  </r>
  <r>
    <x v="1554"/>
    <n v="2375705"/>
  </r>
  <r>
    <x v="1555"/>
    <n v="2511861"/>
  </r>
  <r>
    <x v="1556"/>
    <n v="2123254"/>
  </r>
  <r>
    <x v="1557"/>
    <n v="2150587"/>
  </r>
  <r>
    <x v="1558"/>
    <n v="2437708"/>
  </r>
  <r>
    <x v="1559"/>
    <n v="2532863"/>
  </r>
  <r>
    <x v="1560"/>
    <n v="2150251"/>
  </r>
  <r>
    <x v="1561"/>
    <n v="2575220"/>
  </r>
  <r>
    <x v="1562"/>
    <n v="2446947"/>
  </r>
  <r>
    <x v="1563"/>
    <n v="2065326"/>
  </r>
  <r>
    <x v="1564"/>
    <n v="2214841"/>
  </r>
  <r>
    <x v="1565"/>
    <n v="2510568"/>
  </r>
  <r>
    <x v="1566"/>
    <n v="2585925"/>
  </r>
  <r>
    <x v="1567"/>
    <n v="2056341"/>
  </r>
  <r>
    <x v="1568"/>
    <n v="2564762"/>
  </r>
  <r>
    <x v="1569"/>
    <n v="2417427"/>
  </r>
  <r>
    <x v="1570"/>
    <n v="2011519"/>
  </r>
  <r>
    <x v="1571"/>
    <n v="2178370"/>
  </r>
  <r>
    <x v="1572"/>
    <n v="2517253"/>
  </r>
  <r>
    <x v="1573"/>
    <n v="2503233"/>
  </r>
  <r>
    <x v="1574"/>
    <n v="1954022"/>
  </r>
  <r>
    <x v="1575"/>
    <n v="2505077"/>
  </r>
  <r>
    <x v="1576"/>
    <n v="2411749"/>
  </r>
  <r>
    <x v="1577"/>
    <n v="1992142"/>
  </r>
  <r>
    <x v="1578"/>
    <n v="2158446"/>
  </r>
  <r>
    <x v="1579"/>
    <n v="2498939"/>
  </r>
  <r>
    <x v="1580"/>
    <n v="2508503"/>
  </r>
  <r>
    <x v="1581"/>
    <n v="2043700"/>
  </r>
  <r>
    <x v="1582"/>
    <n v="2583350"/>
  </r>
  <r>
    <x v="1583"/>
    <n v="2468179"/>
  </r>
  <r>
    <x v="1584"/>
    <n v="2073603"/>
  </r>
  <r>
    <x v="1585"/>
    <n v="2248503"/>
  </r>
  <r>
    <x v="1586"/>
    <n v="2585633"/>
  </r>
  <r>
    <x v="1587"/>
    <n v="2524891"/>
  </r>
  <r>
    <x v="1588"/>
    <n v="2113445"/>
  </r>
  <r>
    <x v="1589"/>
    <n v="2484125"/>
  </r>
  <r>
    <x v="1590"/>
    <n v="2586566"/>
  </r>
  <r>
    <x v="1591"/>
    <n v="2168144"/>
  </r>
  <r>
    <x v="1592"/>
    <n v="2305668"/>
  </r>
  <r>
    <x v="1593"/>
    <n v="2627978"/>
  </r>
  <r>
    <x v="1594"/>
    <n v="2655587"/>
  </r>
  <r>
    <x v="1595"/>
    <n v="2213471"/>
  </r>
  <r>
    <x v="1596"/>
    <n v="2650573"/>
  </r>
  <r>
    <x v="1597"/>
    <n v="2562419"/>
  </r>
  <r>
    <x v="1598"/>
    <n v="2262673"/>
  </r>
  <r>
    <x v="1599"/>
    <n v="2429358"/>
  </r>
  <r>
    <x v="1600"/>
    <n v="2658057"/>
  </r>
  <r>
    <x v="1601"/>
    <n v="2744469"/>
  </r>
  <r>
    <x v="1602"/>
    <n v="2206575"/>
  </r>
  <r>
    <x v="1603"/>
    <n v="2257766"/>
  </r>
  <r>
    <x v="1604"/>
    <n v="2577437"/>
  </r>
  <r>
    <x v="1605"/>
    <n v="2342489"/>
  </r>
  <r>
    <x v="1606"/>
    <n v="2255052"/>
  </r>
  <r>
    <x v="1607"/>
    <n v="2463873"/>
  </r>
  <r>
    <x v="1608"/>
    <n v="2534724"/>
  </r>
  <r>
    <x v="1609"/>
    <n v="2221884"/>
  </r>
  <r>
    <x v="1610"/>
    <n v="2648024"/>
  </r>
  <r>
    <x v="1611"/>
    <n v="2555015"/>
  </r>
  <r>
    <x v="1612"/>
    <n v="2220737"/>
  </r>
  <r>
    <x v="1613"/>
    <n v="2341044"/>
  </r>
  <r>
    <x v="1614"/>
    <n v="2628367"/>
  </r>
  <r>
    <x v="1615"/>
    <n v="2675108"/>
  </r>
  <r>
    <x v="1616"/>
    <n v="2322200"/>
  </r>
  <r>
    <x v="1617"/>
    <n v="2722225"/>
  </r>
  <r>
    <x v="1618"/>
    <n v="2625141"/>
  </r>
  <r>
    <x v="1619"/>
    <n v="2332992"/>
  </r>
  <r>
    <x v="1620"/>
    <n v="2452085"/>
  </r>
  <r>
    <x v="1621"/>
    <n v="2730123"/>
  </r>
  <r>
    <x v="1622"/>
    <n v="2785529"/>
  </r>
  <r>
    <x v="1623"/>
    <n v="2435989"/>
  </r>
  <r>
    <x v="1624"/>
    <n v="2640229"/>
  </r>
  <r>
    <x v="1625"/>
    <n v="2730317"/>
  </r>
  <r>
    <x v="1626"/>
    <n v="2436834"/>
  </r>
  <r>
    <x v="1627"/>
    <n v="2491306"/>
  </r>
  <r>
    <x v="1628"/>
    <n v="2715730"/>
  </r>
  <r>
    <x v="1629"/>
    <n v="2771620"/>
  </r>
  <r>
    <x v="1630"/>
    <n v="2456097"/>
  </r>
  <r>
    <x v="1631"/>
    <n v="2756488"/>
  </r>
  <r>
    <x v="1632"/>
    <n v="2680657"/>
  </r>
  <r>
    <x v="1633"/>
    <n v="2378082"/>
  </r>
  <r>
    <x v="1634"/>
    <n v="2530701"/>
  </r>
  <r>
    <x v="1635"/>
    <n v="2759141"/>
  </r>
  <r>
    <x v="1636"/>
    <n v="2884783"/>
  </r>
  <r>
    <x v="1637"/>
    <n v="2588335"/>
  </r>
  <r>
    <x v="1638"/>
    <n v="2529730"/>
  </r>
  <r>
    <x v="1639"/>
    <n v="2288649"/>
  </r>
  <r>
    <x v="1640"/>
    <n v="2007445"/>
  </r>
  <r>
    <x v="1641"/>
    <n v="2481122"/>
  </r>
  <r>
    <x v="1642"/>
    <n v="2529182"/>
  </r>
  <r>
    <x v="1643"/>
    <n v="2555001"/>
  </r>
  <r>
    <x v="1644"/>
    <n v="2430950"/>
  </r>
  <r>
    <x v="1645"/>
    <n v="2634012"/>
  </r>
  <r>
    <x v="1646"/>
    <n v="2683003"/>
  </r>
  <r>
    <x v="1647"/>
    <n v="2350817"/>
  </r>
  <r>
    <x v="1648"/>
    <n v="2450645"/>
  </r>
  <r>
    <x v="1649"/>
    <n v="2720764"/>
  </r>
  <r>
    <x v="1650"/>
    <n v="2738536"/>
  </r>
  <r>
    <x v="1651"/>
    <n v="2486399"/>
  </r>
  <r>
    <x v="1652"/>
    <n v="2732581"/>
  </r>
  <r>
    <x v="1653"/>
    <n v="2736189"/>
  </r>
  <r>
    <x v="1654"/>
    <n v="2404254"/>
  </r>
  <r>
    <x v="1655"/>
    <n v="2512531"/>
  </r>
  <r>
    <x v="1656"/>
    <n v="2739648"/>
  </r>
  <r>
    <x v="1657"/>
    <n v="2780893"/>
  </r>
  <r>
    <x v="1658"/>
    <n v="2486267"/>
  </r>
  <r>
    <x v="1659"/>
    <n v="2789694"/>
  </r>
  <r>
    <x v="1660"/>
    <n v="2674653"/>
  </r>
  <r>
    <x v="1661"/>
    <n v="2349592"/>
  </r>
  <r>
    <x v="1662"/>
    <n v="2374802"/>
  </r>
  <r>
    <x v="1663"/>
    <n v="2710923"/>
  </r>
  <r>
    <x v="1664"/>
    <n v="2785404"/>
  </r>
  <r>
    <x v="1665"/>
    <n v="2457939"/>
  </r>
  <r>
    <x v="1666"/>
    <n v="2793207"/>
  </r>
  <r>
    <x v="1667"/>
    <n v="2683055"/>
  </r>
  <r>
    <x v="1668"/>
    <n v="2352706"/>
  </r>
  <r>
    <x v="1669"/>
    <n v="2419866"/>
  </r>
  <r>
    <x v="1670"/>
    <n v="2658817"/>
  </r>
  <r>
    <x v="1671"/>
    <n v="2690660"/>
  </r>
  <r>
    <x v="1672"/>
    <n v="2403611"/>
  </r>
  <r>
    <x v="1673"/>
    <n v="2736096"/>
  </r>
  <r>
    <x v="1674"/>
    <n v="2593050"/>
  </r>
  <r>
    <x v="1675"/>
    <n v="2365795"/>
  </r>
  <r>
    <x v="1676"/>
    <n v="2397657"/>
  </r>
  <r>
    <x v="1677"/>
    <n v="2648442"/>
  </r>
  <r>
    <x v="1678"/>
    <n v="2648556"/>
  </r>
  <r>
    <x v="1679"/>
    <n v="2322724"/>
  </r>
  <r>
    <x v="1680"/>
    <n v="2672509"/>
  </r>
  <r>
    <x v="1681"/>
    <n v="2537577"/>
  </r>
  <r>
    <x v="1682"/>
    <n v="2265628"/>
  </r>
  <r>
    <x v="1683"/>
    <n v="2295943"/>
  </r>
  <r>
    <x v="1684"/>
    <n v="2591257"/>
  </r>
  <r>
    <x v="1685"/>
    <n v="2601048"/>
  </r>
  <r>
    <x v="1686"/>
    <n v="2252155"/>
  </r>
  <r>
    <x v="1687"/>
    <n v="2526168"/>
  </r>
  <r>
    <x v="1688"/>
    <n v="2479491"/>
  </r>
  <r>
    <x v="1689"/>
    <n v="2095330"/>
  </r>
  <r>
    <x v="1690"/>
    <n v="2155549"/>
  </r>
  <r>
    <x v="1691"/>
    <n v="2492828"/>
  </r>
  <r>
    <x v="1692"/>
    <n v="2509338"/>
  </r>
  <r>
    <x v="1693"/>
    <n v="2063356"/>
  </r>
  <r>
    <x v="1694"/>
    <n v="2531104"/>
  </r>
  <r>
    <x v="1695"/>
    <n v="2339838"/>
  </r>
  <r>
    <x v="1696"/>
    <n v="1879838"/>
  </r>
  <r>
    <x v="1697"/>
    <n v="2005559"/>
  </r>
  <r>
    <x v="1698"/>
    <n v="2599387"/>
  </r>
  <r>
    <x v="1699"/>
    <n v="2727888"/>
  </r>
  <r>
    <x v="1700"/>
    <n v="2082990"/>
  </r>
  <r>
    <x v="1701"/>
    <n v="2074848"/>
  </r>
  <r>
    <x v="1702"/>
    <n v="2636833"/>
  </r>
  <r>
    <x v="1703"/>
    <n v="2237980"/>
  </r>
  <r>
    <x v="1704"/>
    <n v="1958730"/>
  </r>
  <r>
    <x v="1705"/>
    <n v="2267836"/>
  </r>
  <r>
    <x v="1706"/>
    <n v="2393743"/>
  </r>
  <r>
    <x v="1707"/>
    <n v="1984276"/>
  </r>
  <r>
    <x v="1708"/>
    <n v="2571775"/>
  </r>
  <r>
    <x v="1709"/>
    <n v="2398612"/>
  </r>
  <r>
    <x v="1710"/>
    <n v="1988191"/>
  </r>
  <r>
    <x v="1711"/>
    <n v="2105523"/>
  </r>
  <r>
    <x v="1712"/>
    <n v="2584180"/>
  </r>
  <r>
    <x v="1713"/>
    <n v="2583460"/>
  </r>
  <r>
    <x v="1714"/>
    <n v="1978051"/>
  </r>
  <r>
    <x v="1715"/>
    <n v="2638689"/>
  </r>
  <r>
    <x v="1716"/>
    <n v="2494722"/>
  </r>
  <r>
    <x v="1717"/>
    <n v="1989431"/>
  </r>
  <r>
    <x v="1718"/>
    <n v="2198837"/>
  </r>
  <r>
    <x v="1719"/>
    <n v="2638133"/>
  </r>
  <r>
    <x v="1720"/>
    <n v="2684769"/>
  </r>
  <r>
    <x v="1721"/>
    <n v="2065096"/>
  </r>
  <r>
    <x v="1722"/>
    <n v="2671645"/>
  </r>
  <r>
    <x v="1723"/>
    <n v="2526268"/>
  </r>
  <r>
    <x v="1724"/>
    <n v="2054526"/>
  </r>
  <r>
    <x v="1725"/>
    <n v="2132572"/>
  </r>
  <r>
    <x v="1726"/>
    <n v="2594802"/>
  </r>
  <r>
    <x v="1727"/>
    <n v="2602713"/>
  </r>
  <r>
    <x v="1728"/>
    <n v="2140635"/>
  </r>
  <r>
    <x v="1729"/>
    <n v="2675853"/>
  </r>
  <r>
    <x v="1730"/>
    <n v="2468894"/>
  </r>
  <r>
    <x v="1731"/>
    <n v="1989851"/>
  </r>
  <r>
    <x v="1732"/>
    <n v="2193658"/>
  </r>
  <r>
    <x v="1733"/>
    <n v="2683860"/>
  </r>
  <r>
    <x v="1734"/>
    <n v="2748633"/>
  </r>
  <r>
    <x v="1735"/>
    <n v="2228917"/>
  </r>
  <r>
    <x v="1736"/>
    <n v="2675250"/>
  </r>
  <r>
    <x v="1737"/>
    <n v="2676350"/>
  </r>
  <r>
    <x v="1738"/>
    <n v="2285808"/>
  </r>
  <r>
    <x v="1739"/>
    <n v="2361366"/>
  </r>
  <r>
    <x v="1740"/>
    <n v="2695875"/>
  </r>
  <r>
    <x v="1741"/>
    <n v="2673110"/>
  </r>
  <r>
    <x v="1742"/>
    <n v="2226278"/>
  </r>
  <r>
    <x v="1743"/>
    <n v="2785829"/>
  </r>
  <r>
    <x v="1744"/>
    <m/>
  </r>
  <r>
    <x v="1745"/>
    <m/>
  </r>
  <r>
    <x v="1746"/>
    <m/>
  </r>
  <r>
    <x v="1747"/>
    <m/>
  </r>
  <r>
    <x v="1748"/>
    <m/>
  </r>
  <r>
    <x v="1749"/>
    <m/>
  </r>
  <r>
    <x v="1750"/>
    <m/>
  </r>
  <r>
    <x v="1751"/>
    <m/>
  </r>
  <r>
    <x v="1752"/>
    <m/>
  </r>
  <r>
    <x v="1753"/>
    <m/>
  </r>
  <r>
    <x v="1754"/>
    <m/>
  </r>
  <r>
    <x v="1755"/>
    <m/>
  </r>
  <r>
    <x v="1756"/>
    <m/>
  </r>
  <r>
    <x v="1757"/>
    <m/>
  </r>
  <r>
    <x v="1758"/>
    <m/>
  </r>
  <r>
    <x v="1759"/>
    <m/>
  </r>
  <r>
    <x v="1760"/>
    <m/>
  </r>
  <r>
    <x v="1761"/>
    <m/>
  </r>
  <r>
    <x v="1762"/>
    <m/>
  </r>
  <r>
    <x v="1763"/>
    <m/>
  </r>
  <r>
    <x v="1764"/>
    <m/>
  </r>
  <r>
    <x v="1765"/>
    <m/>
  </r>
  <r>
    <x v="1766"/>
    <m/>
  </r>
  <r>
    <x v="1767"/>
    <m/>
  </r>
  <r>
    <x v="1768"/>
    <m/>
  </r>
  <r>
    <x v="1769"/>
    <m/>
  </r>
  <r>
    <x v="1770"/>
    <m/>
  </r>
  <r>
    <x v="1771"/>
    <m/>
  </r>
  <r>
    <x v="1772"/>
    <m/>
  </r>
  <r>
    <x v="1773"/>
    <m/>
  </r>
  <r>
    <x v="1774"/>
    <m/>
  </r>
  <r>
    <x v="1775"/>
    <m/>
  </r>
  <r>
    <x v="1776"/>
    <m/>
  </r>
  <r>
    <x v="1777"/>
    <m/>
  </r>
  <r>
    <x v="1778"/>
    <m/>
  </r>
  <r>
    <x v="1779"/>
    <m/>
  </r>
  <r>
    <x v="1780"/>
    <m/>
  </r>
  <r>
    <x v="1781"/>
    <m/>
  </r>
  <r>
    <x v="1782"/>
    <m/>
  </r>
  <r>
    <x v="1783"/>
    <m/>
  </r>
  <r>
    <x v="1784"/>
    <m/>
  </r>
  <r>
    <x v="1785"/>
    <m/>
  </r>
  <r>
    <x v="1786"/>
    <m/>
  </r>
  <r>
    <x v="1787"/>
    <m/>
  </r>
  <r>
    <x v="1788"/>
    <m/>
  </r>
  <r>
    <x v="1789"/>
    <m/>
  </r>
  <r>
    <x v="1790"/>
    <m/>
  </r>
  <r>
    <x v="1791"/>
    <m/>
  </r>
  <r>
    <x v="1792"/>
    <m/>
  </r>
  <r>
    <x v="1793"/>
    <m/>
  </r>
  <r>
    <x v="1794"/>
    <m/>
  </r>
  <r>
    <x v="1795"/>
    <m/>
  </r>
  <r>
    <x v="1796"/>
    <m/>
  </r>
  <r>
    <x v="1797"/>
    <m/>
  </r>
  <r>
    <x v="1798"/>
    <m/>
  </r>
  <r>
    <x v="1799"/>
    <m/>
  </r>
  <r>
    <x v="1800"/>
    <m/>
  </r>
  <r>
    <x v="1801"/>
    <m/>
  </r>
  <r>
    <x v="1802"/>
    <m/>
  </r>
  <r>
    <x v="1803"/>
    <m/>
  </r>
  <r>
    <x v="1804"/>
    <m/>
  </r>
  <r>
    <x v="1805"/>
    <m/>
  </r>
  <r>
    <x v="1806"/>
    <m/>
  </r>
  <r>
    <x v="1807"/>
    <m/>
  </r>
  <r>
    <x v="1808"/>
    <m/>
  </r>
  <r>
    <x v="1809"/>
    <m/>
  </r>
  <r>
    <x v="1810"/>
    <m/>
  </r>
  <r>
    <x v="1811"/>
    <m/>
  </r>
  <r>
    <x v="1812"/>
    <m/>
  </r>
  <r>
    <x v="1813"/>
    <m/>
  </r>
  <r>
    <x v="1814"/>
    <m/>
  </r>
  <r>
    <x v="1815"/>
    <m/>
  </r>
  <r>
    <x v="1816"/>
    <m/>
  </r>
  <r>
    <x v="1817"/>
    <m/>
  </r>
  <r>
    <x v="1818"/>
    <m/>
  </r>
  <r>
    <x v="1819"/>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293BD2-6B7D-4B6B-93B3-5E38269F18D1}" name="PivotTable2" cacheId="1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3:K17" firstHeaderRow="1" firstDataRow="2" firstDataCol="1"/>
  <pivotFields count="4">
    <pivotField axis="axisRow" numFmtId="14" showAll="0">
      <items count="15">
        <item x="0"/>
        <item x="1"/>
        <item x="2"/>
        <item x="3"/>
        <item x="4"/>
        <item x="5"/>
        <item x="6"/>
        <item x="7"/>
        <item x="8"/>
        <item x="9"/>
        <item x="10"/>
        <item x="11"/>
        <item x="12"/>
        <item x="13"/>
        <item t="default"/>
      </items>
    </pivotField>
    <pivotField dataField="1" showAll="0"/>
    <pivotField showAll="0">
      <items count="7">
        <item sd="0" x="0"/>
        <item sd="0" x="1"/>
        <item sd="0" x="2"/>
        <item sd="0" x="3"/>
        <item sd="0" x="4"/>
        <item sd="0" x="5"/>
        <item t="default"/>
      </items>
    </pivotField>
    <pivotField axis="axisCol" showAll="0">
      <items count="9">
        <item sd="0" x="0"/>
        <item sd="0" x="1"/>
        <item sd="0" x="2"/>
        <item sd="0" x="3"/>
        <item sd="0" x="4"/>
        <item sd="0" x="5"/>
        <item sd="0" x="6"/>
        <item sd="0" x="7"/>
        <item t="default"/>
      </items>
    </pivotField>
  </pivotFields>
  <rowFields count="1">
    <field x="0"/>
  </rowFields>
  <rowItems count="13">
    <i>
      <x v="1"/>
    </i>
    <i>
      <x v="2"/>
    </i>
    <i>
      <x v="3"/>
    </i>
    <i>
      <x v="4"/>
    </i>
    <i>
      <x v="5"/>
    </i>
    <i>
      <x v="6"/>
    </i>
    <i>
      <x v="7"/>
    </i>
    <i>
      <x v="8"/>
    </i>
    <i>
      <x v="9"/>
    </i>
    <i>
      <x v="10"/>
    </i>
    <i>
      <x v="11"/>
    </i>
    <i>
      <x v="12"/>
    </i>
    <i t="grand">
      <x/>
    </i>
  </rowItems>
  <colFields count="1">
    <field x="3"/>
  </colFields>
  <colItems count="6">
    <i>
      <x v="1"/>
    </i>
    <i>
      <x v="2"/>
    </i>
    <i>
      <x v="3"/>
    </i>
    <i>
      <x v="4"/>
    </i>
    <i>
      <x v="5"/>
    </i>
    <i t="grand">
      <x/>
    </i>
  </colItems>
  <dataFields count="1">
    <dataField name="Sum of Passengers" fld="1" baseField="0" baseItem="0" numFmtId="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eia">
  <a:themeElements>
    <a:clrScheme name="EIA">
      <a:dk1>
        <a:srgbClr val="000000"/>
      </a:dk1>
      <a:lt1>
        <a:srgbClr val="FFFFFF"/>
      </a:lt1>
      <a:dk2>
        <a:srgbClr val="003953"/>
      </a:dk2>
      <a:lt2>
        <a:srgbClr val="333333"/>
      </a:lt2>
      <a:accent1>
        <a:srgbClr val="0096D7"/>
      </a:accent1>
      <a:accent2>
        <a:srgbClr val="BD732A"/>
      </a:accent2>
      <a:accent3>
        <a:srgbClr val="5D9732"/>
      </a:accent3>
      <a:accent4>
        <a:srgbClr val="FFC702"/>
      </a:accent4>
      <a:accent5>
        <a:srgbClr val="A33340"/>
      </a:accent5>
      <a:accent6>
        <a:srgbClr val="675005"/>
      </a:accent6>
      <a:hlink>
        <a:srgbClr val="0096D7"/>
      </a:hlink>
      <a:folHlink>
        <a:srgbClr val="5D9732"/>
      </a:folHlink>
    </a:clrScheme>
    <a:fontScheme name="EIA 1">
      <a:majorFont>
        <a:latin typeface="Times New Roman"/>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400" b="0" i="0" u="none" strike="noStrike" cap="none" normalizeH="0" baseline="0">
            <a:ln>
              <a:noFill/>
            </a:ln>
            <a:solidFill>
              <a:schemeClr val="tx1"/>
            </a:solidFill>
            <a:effectLst/>
            <a:latin typeface="Arial" pitchFamily="-112" charset="0"/>
            <a:ea typeface="ＭＳ Ｐゴシック" pitchFamily="-112" charset="-128"/>
            <a:cs typeface="ＭＳ Ｐゴシック" pitchFamily="-112" charset="-128"/>
          </a:defRPr>
        </a:defPPr>
      </a:lstStyle>
    </a:lnDef>
    <a:txDef>
      <a:spPr bwMode="auto">
        <a:noFill/>
        <a:ln w="9525">
          <a:noFill/>
          <a:miter lim="800000"/>
          <a:headEnd/>
          <a:tailEnd/>
        </a:ln>
      </a:spPr>
      <a:bodyPr lIns="0" tIns="0" rIns="0">
        <a:prstTxWarp prst="textNoShape">
          <a:avLst/>
        </a:prstTxWarp>
      </a:bodyPr>
      <a:lstStyle>
        <a:defPPr eaLnBrk="0" hangingPunct="0">
          <a:defRPr sz="1600" i="1" dirty="0" smtClean="0">
            <a:solidFill>
              <a:srgbClr val="333333"/>
            </a:solidFill>
            <a:latin typeface="Times New Roman" charset="0"/>
            <a:ea typeface="Times New Roman" charset="0"/>
            <a:cs typeface="Times New Roman" charset="0"/>
          </a:defRPr>
        </a:defPPr>
      </a:lstStyle>
    </a:txDef>
  </a:objectDefaults>
  <a:extraClrSchemeLst>
    <a:extraClrScheme>
      <a:clrScheme name="Blank Presentation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Presentation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Presentation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Presentation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Presentation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Presentation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Presentation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Presentation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Presentation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Presentation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Presentation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Presentation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373F3-61DC-49D5-9387-69B6C6ED32C7}">
  <dimension ref="A1:AX447"/>
  <sheetViews>
    <sheetView showGridLines="0" zoomScale="70" zoomScaleNormal="70" workbookViewId="0">
      <selection activeCell="M226" sqref="M226"/>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0" s="28" customFormat="1" ht="14.4" thickBot="1">
      <c r="A1" s="29" t="s">
        <v>107</v>
      </c>
      <c r="B1" s="29" t="s">
        <v>106</v>
      </c>
    </row>
    <row r="2" spans="1:40">
      <c r="A2" s="64" t="s">
        <v>980</v>
      </c>
      <c r="AJ2" s="76" t="s">
        <v>974</v>
      </c>
      <c r="AK2" t="s">
        <v>978</v>
      </c>
      <c r="AL2" t="s">
        <v>978</v>
      </c>
      <c r="AM2" t="s">
        <v>979</v>
      </c>
      <c r="AN2" t="s">
        <v>979</v>
      </c>
    </row>
    <row r="3" spans="1:40">
      <c r="A3" s="16" t="s">
        <v>995</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6"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9" t="e">
        <f>Prelim_totCO2_gen!P52</f>
        <v>#REF!</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9" t="e">
        <f>Prelim_totCO2_gen!P53</f>
        <v>#REF!</v>
      </c>
      <c r="AK5" s="18" t="e">
        <f>AJ5/AI5-1</f>
        <v>#REF!</v>
      </c>
      <c r="AL5" s="9" t="e">
        <f>AJ5-AI5</f>
        <v>#REF!</v>
      </c>
      <c r="AM5" s="17" t="e">
        <f>AJ5/W5-1</f>
        <v>#REF!</v>
      </c>
      <c r="AN5" s="9" t="e">
        <f>AJ5-W5</f>
        <v>#REF!</v>
      </c>
    </row>
    <row r="6" spans="1:40">
      <c r="B6" s="2" t="s">
        <v>122</v>
      </c>
      <c r="C6" s="100" t="e">
        <f>#REF!</f>
        <v>#REF!</v>
      </c>
      <c r="D6" s="100" t="e">
        <f>#REF!</f>
        <v>#REF!</v>
      </c>
      <c r="E6" s="100" t="e">
        <f>#REF!</f>
        <v>#REF!</v>
      </c>
      <c r="F6" s="100" t="e">
        <f>#REF!</f>
        <v>#REF!</v>
      </c>
      <c r="G6" s="100" t="e">
        <f>#REF!</f>
        <v>#REF!</v>
      </c>
      <c r="H6" s="100" t="e">
        <f>#REF!</f>
        <v>#REF!</v>
      </c>
      <c r="I6" s="100" t="e">
        <f>#REF!</f>
        <v>#REF!</v>
      </c>
      <c r="J6" s="100" t="e">
        <f>#REF!</f>
        <v>#REF!</v>
      </c>
      <c r="K6" s="100" t="e">
        <f>#REF!</f>
        <v>#REF!</v>
      </c>
      <c r="L6" s="100" t="e">
        <f>#REF!</f>
        <v>#REF!</v>
      </c>
      <c r="M6" s="100" t="e">
        <f>#REF!</f>
        <v>#REF!</v>
      </c>
      <c r="N6" s="100" t="e">
        <f>#REF!</f>
        <v>#REF!</v>
      </c>
      <c r="O6" s="100" t="e">
        <f>#REF!</f>
        <v>#REF!</v>
      </c>
      <c r="P6" s="100" t="e">
        <f>#REF!</f>
        <v>#REF!</v>
      </c>
      <c r="Q6" s="100" t="e">
        <f>#REF!</f>
        <v>#REF!</v>
      </c>
      <c r="R6" s="100" t="e">
        <f>#REF!</f>
        <v>#REF!</v>
      </c>
      <c r="S6" s="100" t="e">
        <f>#REF!</f>
        <v>#REF!</v>
      </c>
      <c r="T6" s="100" t="e">
        <f>#REF!</f>
        <v>#REF!</v>
      </c>
      <c r="U6" s="100" t="e">
        <f>#REF!</f>
        <v>#REF!</v>
      </c>
      <c r="V6" s="100" t="e">
        <f>#REF!</f>
        <v>#REF!</v>
      </c>
      <c r="W6" s="100" t="e">
        <f>#REF!</f>
        <v>#REF!</v>
      </c>
      <c r="X6" s="100" t="e">
        <f>#REF!</f>
        <v>#REF!</v>
      </c>
      <c r="Y6" s="100" t="e">
        <f>#REF!</f>
        <v>#REF!</v>
      </c>
      <c r="Z6" s="100" t="e">
        <f>#REF!</f>
        <v>#REF!</v>
      </c>
      <c r="AA6" s="100" t="e">
        <f>#REF!</f>
        <v>#REF!</v>
      </c>
      <c r="AB6" s="100" t="e">
        <f>#REF!</f>
        <v>#REF!</v>
      </c>
      <c r="AC6" s="100" t="e">
        <f>#REF!</f>
        <v>#REF!</v>
      </c>
      <c r="AD6" s="100" t="e">
        <f>#REF!</f>
        <v>#REF!</v>
      </c>
      <c r="AE6" s="100" t="e">
        <f>#REF!</f>
        <v>#REF!</v>
      </c>
      <c r="AF6" s="100" t="e">
        <f>#REF!</f>
        <v>#REF!</v>
      </c>
      <c r="AG6" s="100" t="e">
        <f>#REF!</f>
        <v>#REF!</v>
      </c>
      <c r="AH6" s="100" t="e">
        <f>#REF!</f>
        <v>#REF!</v>
      </c>
      <c r="AI6" s="100" t="e">
        <f>#REF!</f>
        <v>#REF!</v>
      </c>
      <c r="AJ6" s="99" t="e">
        <f>Prelim_totCO2_gen!P54</f>
        <v>#REF!</v>
      </c>
      <c r="AK6" s="18" t="e">
        <f t="shared" ref="AK6:AK7" si="0">AJ6/AI6-1</f>
        <v>#REF!</v>
      </c>
      <c r="AL6" s="9" t="e">
        <f t="shared" ref="AL6:AL7" si="1">AJ6-AI6</f>
        <v>#REF!</v>
      </c>
      <c r="AM6" s="17" t="e">
        <f t="shared" ref="AM6:AM7" si="2">AJ6/W6-1</f>
        <v>#REF!</v>
      </c>
      <c r="AN6" s="9" t="e">
        <f t="shared" ref="AN6:AN7" si="3">AJ6-W6</f>
        <v>#REF!</v>
      </c>
    </row>
    <row r="7" spans="1:40">
      <c r="B7" s="2" t="s">
        <v>121</v>
      </c>
      <c r="C7" s="100" t="e">
        <f>#REF!</f>
        <v>#REF!</v>
      </c>
      <c r="D7" s="100" t="e">
        <f>#REF!</f>
        <v>#REF!</v>
      </c>
      <c r="E7" s="100" t="e">
        <f>#REF!</f>
        <v>#REF!</v>
      </c>
      <c r="F7" s="100" t="e">
        <f>#REF!</f>
        <v>#REF!</v>
      </c>
      <c r="G7" s="100" t="e">
        <f>#REF!</f>
        <v>#REF!</v>
      </c>
      <c r="H7" s="100" t="e">
        <f>#REF!</f>
        <v>#REF!</v>
      </c>
      <c r="I7" s="100" t="e">
        <f>#REF!</f>
        <v>#REF!</v>
      </c>
      <c r="J7" s="100" t="e">
        <f>#REF!</f>
        <v>#REF!</v>
      </c>
      <c r="K7" s="100" t="e">
        <f>#REF!</f>
        <v>#REF!</v>
      </c>
      <c r="L7" s="100" t="e">
        <f>#REF!</f>
        <v>#REF!</v>
      </c>
      <c r="M7" s="100" t="e">
        <f>#REF!</f>
        <v>#REF!</v>
      </c>
      <c r="N7" s="100" t="e">
        <f>#REF!</f>
        <v>#REF!</v>
      </c>
      <c r="O7" s="100" t="e">
        <f>#REF!</f>
        <v>#REF!</v>
      </c>
      <c r="P7" s="100" t="e">
        <f>#REF!</f>
        <v>#REF!</v>
      </c>
      <c r="Q7" s="100" t="e">
        <f>#REF!</f>
        <v>#REF!</v>
      </c>
      <c r="R7" s="100" t="e">
        <f>#REF!</f>
        <v>#REF!</v>
      </c>
      <c r="S7" s="100" t="e">
        <f>#REF!</f>
        <v>#REF!</v>
      </c>
      <c r="T7" s="100" t="e">
        <f>#REF!</f>
        <v>#REF!</v>
      </c>
      <c r="U7" s="100" t="e">
        <f>#REF!</f>
        <v>#REF!</v>
      </c>
      <c r="V7" s="100" t="e">
        <f>#REF!</f>
        <v>#REF!</v>
      </c>
      <c r="W7" s="100" t="e">
        <f>#REF!</f>
        <v>#REF!</v>
      </c>
      <c r="X7" s="100" t="e">
        <f>#REF!</f>
        <v>#REF!</v>
      </c>
      <c r="Y7" s="100" t="e">
        <f>#REF!</f>
        <v>#REF!</v>
      </c>
      <c r="Z7" s="100" t="e">
        <f>#REF!</f>
        <v>#REF!</v>
      </c>
      <c r="AA7" s="100" t="e">
        <f>#REF!</f>
        <v>#REF!</v>
      </c>
      <c r="AB7" s="100" t="e">
        <f>#REF!</f>
        <v>#REF!</v>
      </c>
      <c r="AC7" s="100" t="e">
        <f>#REF!</f>
        <v>#REF!</v>
      </c>
      <c r="AD7" s="100" t="e">
        <f>#REF!</f>
        <v>#REF!</v>
      </c>
      <c r="AE7" s="100" t="e">
        <f>#REF!</f>
        <v>#REF!</v>
      </c>
      <c r="AF7" s="100" t="e">
        <f>#REF!</f>
        <v>#REF!</v>
      </c>
      <c r="AG7" s="100" t="e">
        <f>#REF!</f>
        <v>#REF!</v>
      </c>
      <c r="AH7" s="100" t="e">
        <f>#REF!</f>
        <v>#REF!</v>
      </c>
      <c r="AI7" s="100" t="e">
        <f>#REF!</f>
        <v>#REF!</v>
      </c>
      <c r="AJ7" s="99" t="e">
        <f>Prelim_totCO2_gen!P55</f>
        <v>#REF!</v>
      </c>
      <c r="AK7" s="18" t="e">
        <f t="shared" si="0"/>
        <v>#REF!</v>
      </c>
      <c r="AL7" s="9" t="e">
        <f t="shared" si="1"/>
        <v>#REF!</v>
      </c>
      <c r="AM7" s="17" t="e">
        <f t="shared" si="2"/>
        <v>#REF!</v>
      </c>
      <c r="AN7" s="9" t="e">
        <f t="shared" si="3"/>
        <v>#REF!</v>
      </c>
    </row>
    <row r="8" spans="1:40" ht="14.4">
      <c r="B8" s="39" t="s">
        <v>981</v>
      </c>
      <c r="C8" s="40" t="e">
        <f>#REF!+#REF!</f>
        <v>#REF!</v>
      </c>
      <c r="D8" s="40" t="e">
        <f>#REF!+#REF!</f>
        <v>#REF!</v>
      </c>
      <c r="E8" s="40" t="e">
        <f>#REF!+#REF!</f>
        <v>#REF!</v>
      </c>
      <c r="F8" s="40" t="e">
        <f>#REF!+#REF!</f>
        <v>#REF!</v>
      </c>
      <c r="G8" s="40" t="e">
        <f>#REF!+#REF!</f>
        <v>#REF!</v>
      </c>
      <c r="H8" s="40" t="e">
        <f>#REF!+#REF!</f>
        <v>#REF!</v>
      </c>
      <c r="I8" s="40" t="e">
        <f>#REF!+#REF!</f>
        <v>#REF!</v>
      </c>
      <c r="J8" s="40" t="e">
        <f>#REF!+#REF!</f>
        <v>#REF!</v>
      </c>
      <c r="K8" s="40" t="e">
        <f>#REF!+#REF!</f>
        <v>#REF!</v>
      </c>
      <c r="L8" s="40" t="e">
        <f>#REF!+#REF!</f>
        <v>#REF!</v>
      </c>
      <c r="M8" s="40" t="e">
        <f>#REF!+#REF!</f>
        <v>#REF!</v>
      </c>
      <c r="N8" s="40" t="e">
        <f>#REF!+#REF!</f>
        <v>#REF!</v>
      </c>
      <c r="O8" s="40" t="e">
        <f>#REF!+#REF!</f>
        <v>#REF!</v>
      </c>
      <c r="P8" s="40" t="e">
        <f>#REF!+#REF!</f>
        <v>#REF!</v>
      </c>
      <c r="Q8" s="40" t="e">
        <f>#REF!+#REF!</f>
        <v>#REF!</v>
      </c>
      <c r="R8" s="40" t="e">
        <f>#REF!+#REF!</f>
        <v>#REF!</v>
      </c>
      <c r="S8" s="40" t="e">
        <f>#REF!+#REF!</f>
        <v>#REF!</v>
      </c>
      <c r="T8" s="40" t="e">
        <f>#REF!+#REF!</f>
        <v>#REF!</v>
      </c>
      <c r="U8" s="40" t="e">
        <f>#REF!+#REF!</f>
        <v>#REF!</v>
      </c>
      <c r="V8" s="40" t="e">
        <f>#REF!+#REF!</f>
        <v>#REF!</v>
      </c>
      <c r="W8" s="40" t="e">
        <f>#REF!+#REF!</f>
        <v>#REF!</v>
      </c>
      <c r="X8" s="40" t="e">
        <f>#REF!+#REF!</f>
        <v>#REF!</v>
      </c>
      <c r="Y8" s="40" t="e">
        <f>#REF!+#REF!</f>
        <v>#REF!</v>
      </c>
      <c r="Z8" s="40" t="e">
        <f>#REF!+#REF!</f>
        <v>#REF!</v>
      </c>
      <c r="AA8" s="40" t="e">
        <f>#REF!+#REF!</f>
        <v>#REF!</v>
      </c>
      <c r="AB8" s="40" t="e">
        <f>#REF!+#REF!</f>
        <v>#REF!</v>
      </c>
      <c r="AC8" s="40" t="e">
        <f>#REF!+#REF!</f>
        <v>#REF!</v>
      </c>
      <c r="AD8" s="40" t="e">
        <f>#REF!+#REF!</f>
        <v>#REF!</v>
      </c>
      <c r="AE8" s="40" t="e">
        <f>#REF!+#REF!</f>
        <v>#REF!</v>
      </c>
      <c r="AF8" s="40" t="e">
        <f>#REF!+#REF!</f>
        <v>#REF!</v>
      </c>
      <c r="AG8" s="40" t="e">
        <f>#REF!+#REF!</f>
        <v>#REF!</v>
      </c>
      <c r="AH8" s="40" t="e">
        <f>#REF!+#REF!</f>
        <v>#REF!</v>
      </c>
      <c r="AI8" s="40" t="e">
        <f>#REF!+#REF!</f>
        <v>#REF!</v>
      </c>
      <c r="AJ8" s="18"/>
      <c r="AK8" s="9"/>
      <c r="AL8" s="17"/>
      <c r="AM8" s="17"/>
      <c r="AN8" s="9"/>
    </row>
    <row r="9" spans="1:40" ht="14.4">
      <c r="B9" s="39"/>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18"/>
      <c r="AK9" s="9"/>
      <c r="AL9" s="17"/>
      <c r="AM9" s="17"/>
      <c r="AN9" s="9"/>
    </row>
    <row r="10" spans="1:40">
      <c r="Q10" s="18"/>
      <c r="Y10" s="17"/>
      <c r="AF10" s="18"/>
    </row>
    <row r="11" spans="1:40">
      <c r="Q11" s="18"/>
      <c r="AF11" s="18"/>
    </row>
    <row r="12" spans="1:40">
      <c r="Q12" s="9"/>
      <c r="AF12" s="9"/>
    </row>
    <row r="13" spans="1:40">
      <c r="Q13" s="27"/>
      <c r="AF13" s="27"/>
      <c r="AG13" s="27"/>
    </row>
    <row r="14" spans="1:40">
      <c r="Q14" s="27"/>
      <c r="AF14" s="27"/>
      <c r="AG14" s="27"/>
    </row>
    <row r="15" spans="1:40">
      <c r="Q15" s="9"/>
      <c r="AF15" s="9"/>
      <c r="AG15" s="9"/>
    </row>
    <row r="16" spans="1:40">
      <c r="Q16" s="27"/>
      <c r="AF16" s="18"/>
      <c r="AG16" s="18"/>
    </row>
    <row r="17" spans="17:33">
      <c r="Q17" s="27"/>
      <c r="AF17" s="18"/>
      <c r="AG17" s="18"/>
    </row>
    <row r="18" spans="17:33">
      <c r="Q18" s="9"/>
      <c r="AF18" s="9"/>
      <c r="AG18" s="9"/>
    </row>
    <row r="19" spans="17:33">
      <c r="Q19" s="27"/>
      <c r="AF19" s="18"/>
      <c r="AG19" s="18"/>
    </row>
    <row r="20" spans="17:33">
      <c r="Q20" s="27"/>
      <c r="AF20" s="18"/>
      <c r="AG20" s="18"/>
    </row>
    <row r="21" spans="17:33">
      <c r="Q21" s="9"/>
      <c r="AF21" s="9"/>
      <c r="AG21" s="9"/>
    </row>
    <row r="33" spans="1:41" s="28" customFormat="1" ht="14.4" thickBot="1"/>
    <row r="34" spans="1:41" ht="14.4">
      <c r="A34" s="64" t="s">
        <v>929</v>
      </c>
      <c r="AJ34" t="s">
        <v>974</v>
      </c>
      <c r="AK34" t="s">
        <v>983</v>
      </c>
      <c r="AL34" t="s">
        <v>983</v>
      </c>
      <c r="AN34" t="s">
        <v>984</v>
      </c>
      <c r="AO34" t="s">
        <v>984</v>
      </c>
    </row>
    <row r="35" spans="1:41">
      <c r="A35" s="16" t="s">
        <v>1063</v>
      </c>
      <c r="C35" t="s">
        <v>12</v>
      </c>
      <c r="D35" t="s">
        <v>13</v>
      </c>
      <c r="E35" t="s">
        <v>14</v>
      </c>
      <c r="F35" t="s">
        <v>15</v>
      </c>
      <c r="G35" t="s">
        <v>16</v>
      </c>
      <c r="H35" t="s">
        <v>17</v>
      </c>
      <c r="I35" t="s">
        <v>18</v>
      </c>
      <c r="J35" t="s">
        <v>19</v>
      </c>
      <c r="K35" t="s">
        <v>20</v>
      </c>
      <c r="L35" t="s">
        <v>21</v>
      </c>
      <c r="M35" t="s">
        <v>22</v>
      </c>
      <c r="N35" t="s">
        <v>23</v>
      </c>
      <c r="O35" t="s">
        <v>24</v>
      </c>
      <c r="P35" t="s">
        <v>25</v>
      </c>
      <c r="Q35" t="s">
        <v>26</v>
      </c>
      <c r="R35" t="s">
        <v>27</v>
      </c>
      <c r="S35" t="s">
        <v>28</v>
      </c>
      <c r="T35" t="s">
        <v>29</v>
      </c>
      <c r="U35" t="s">
        <v>30</v>
      </c>
      <c r="V35" t="s">
        <v>31</v>
      </c>
      <c r="W35" t="s">
        <v>32</v>
      </c>
      <c r="X35" t="s">
        <v>33</v>
      </c>
      <c r="Y35" t="s">
        <v>34</v>
      </c>
      <c r="Z35" t="s">
        <v>35</v>
      </c>
      <c r="AA35" t="s">
        <v>36</v>
      </c>
      <c r="AB35" t="s">
        <v>37</v>
      </c>
      <c r="AC35" t="s">
        <v>38</v>
      </c>
      <c r="AD35" t="s">
        <v>39</v>
      </c>
      <c r="AE35" t="s">
        <v>40</v>
      </c>
      <c r="AF35" t="s">
        <v>41</v>
      </c>
      <c r="AG35" t="s">
        <v>42</v>
      </c>
      <c r="AH35" t="s">
        <v>195</v>
      </c>
      <c r="AI35" t="s">
        <v>213</v>
      </c>
      <c r="AJ35" t="s">
        <v>510</v>
      </c>
      <c r="AK35" t="s">
        <v>135</v>
      </c>
      <c r="AL35" t="s">
        <v>136</v>
      </c>
      <c r="AM35" s="20" t="s">
        <v>101</v>
      </c>
      <c r="AN35" t="s">
        <v>135</v>
      </c>
      <c r="AO35" t="s">
        <v>136</v>
      </c>
    </row>
    <row r="36" spans="1:41">
      <c r="B36" t="s">
        <v>113</v>
      </c>
      <c r="C36" s="9" t="e">
        <f>#REF!</f>
        <v>#REF!</v>
      </c>
      <c r="D36" s="9" t="e">
        <f>#REF!</f>
        <v>#REF!</v>
      </c>
      <c r="E36" s="9" t="e">
        <f>#REF!</f>
        <v>#REF!</v>
      </c>
      <c r="F36" s="9" t="e">
        <f>#REF!</f>
        <v>#REF!</v>
      </c>
      <c r="G36" s="9" t="e">
        <f>#REF!</f>
        <v>#REF!</v>
      </c>
      <c r="H36" s="9" t="e">
        <f>#REF!</f>
        <v>#REF!</v>
      </c>
      <c r="I36" s="9" t="e">
        <f>#REF!</f>
        <v>#REF!</v>
      </c>
      <c r="J36" s="9" t="e">
        <f>#REF!</f>
        <v>#REF!</v>
      </c>
      <c r="K36" s="9" t="e">
        <f>#REF!</f>
        <v>#REF!</v>
      </c>
      <c r="L36" s="9" t="e">
        <f>#REF!</f>
        <v>#REF!</v>
      </c>
      <c r="M36" s="9" t="e">
        <f>#REF!</f>
        <v>#REF!</v>
      </c>
      <c r="N36" s="9" t="e">
        <f>#REF!</f>
        <v>#REF!</v>
      </c>
      <c r="O36" s="9" t="e">
        <f>#REF!</f>
        <v>#REF!</v>
      </c>
      <c r="P36" s="9" t="e">
        <f>#REF!</f>
        <v>#REF!</v>
      </c>
      <c r="Q36" s="9" t="e">
        <f>#REF!</f>
        <v>#REF!</v>
      </c>
      <c r="R36" s="9" t="e">
        <f>#REF!</f>
        <v>#REF!</v>
      </c>
      <c r="S36" s="9" t="e">
        <f>#REF!</f>
        <v>#REF!</v>
      </c>
      <c r="T36" s="9" t="e">
        <f>#REF!</f>
        <v>#REF!</v>
      </c>
      <c r="U36" s="9" t="e">
        <f>#REF!</f>
        <v>#REF!</v>
      </c>
      <c r="V36" s="9" t="e">
        <f>#REF!</f>
        <v>#REF!</v>
      </c>
      <c r="W36" s="9" t="e">
        <f>#REF!</f>
        <v>#REF!</v>
      </c>
      <c r="X36" s="9" t="e">
        <f>#REF!</f>
        <v>#REF!</v>
      </c>
      <c r="Y36" s="9" t="e">
        <f>#REF!</f>
        <v>#REF!</v>
      </c>
      <c r="Z36" s="9" t="e">
        <f>#REF!</f>
        <v>#REF!</v>
      </c>
      <c r="AA36" s="9" t="e">
        <f>#REF!</f>
        <v>#REF!</v>
      </c>
      <c r="AB36" s="9" t="e">
        <f>#REF!</f>
        <v>#REF!</v>
      </c>
      <c r="AC36" s="9" t="e">
        <f>#REF!</f>
        <v>#REF!</v>
      </c>
      <c r="AD36" s="9" t="e">
        <f>#REF!</f>
        <v>#REF!</v>
      </c>
      <c r="AE36" s="9" t="e">
        <f>#REF!</f>
        <v>#REF!</v>
      </c>
      <c r="AF36" s="9" t="e">
        <f>#REF!</f>
        <v>#REF!</v>
      </c>
      <c r="AG36" s="9" t="e">
        <f>#REF!</f>
        <v>#REF!</v>
      </c>
      <c r="AH36" s="9" t="e">
        <f>#REF!</f>
        <v>#REF!</v>
      </c>
      <c r="AI36" s="9" t="e">
        <f>#REF!</f>
        <v>#REF!</v>
      </c>
      <c r="AJ36" s="99" t="e">
        <f>Prelim_sec_CO2!AB14</f>
        <v>#REF!</v>
      </c>
      <c r="AK36" s="17" t="e">
        <f>AJ36/AI36-1</f>
        <v>#REF!</v>
      </c>
      <c r="AL36" s="9" t="e">
        <f>AJ36-AI36</f>
        <v>#REF!</v>
      </c>
      <c r="AM36" s="17" t="e">
        <f>AL36/AL$40</f>
        <v>#REF!</v>
      </c>
      <c r="AN36" s="17" t="e">
        <f>AJ36/W36-1</f>
        <v>#REF!</v>
      </c>
      <c r="AO36" s="9" t="e">
        <f>AJ36-W36</f>
        <v>#REF!</v>
      </c>
    </row>
    <row r="37" spans="1:41">
      <c r="B37" t="s">
        <v>114</v>
      </c>
      <c r="C37" s="9" t="e">
        <f>#REF!</f>
        <v>#REF!</v>
      </c>
      <c r="D37" s="9" t="e">
        <f>#REF!</f>
        <v>#REF!</v>
      </c>
      <c r="E37" s="9" t="e">
        <f>#REF!</f>
        <v>#REF!</v>
      </c>
      <c r="F37" s="9" t="e">
        <f>#REF!</f>
        <v>#REF!</v>
      </c>
      <c r="G37" s="9" t="e">
        <f>#REF!</f>
        <v>#REF!</v>
      </c>
      <c r="H37" s="9" t="e">
        <f>#REF!</f>
        <v>#REF!</v>
      </c>
      <c r="I37" s="9" t="e">
        <f>#REF!</f>
        <v>#REF!</v>
      </c>
      <c r="J37" s="9" t="e">
        <f>#REF!</f>
        <v>#REF!</v>
      </c>
      <c r="K37" s="9" t="e">
        <f>#REF!</f>
        <v>#REF!</v>
      </c>
      <c r="L37" s="9" t="e">
        <f>#REF!</f>
        <v>#REF!</v>
      </c>
      <c r="M37" s="9" t="e">
        <f>#REF!</f>
        <v>#REF!</v>
      </c>
      <c r="N37" s="9" t="e">
        <f>#REF!</f>
        <v>#REF!</v>
      </c>
      <c r="O37" s="9" t="e">
        <f>#REF!</f>
        <v>#REF!</v>
      </c>
      <c r="P37" s="9" t="e">
        <f>#REF!</f>
        <v>#REF!</v>
      </c>
      <c r="Q37" s="9" t="e">
        <f>#REF!</f>
        <v>#REF!</v>
      </c>
      <c r="R37" s="9" t="e">
        <f>#REF!</f>
        <v>#REF!</v>
      </c>
      <c r="S37" s="9" t="e">
        <f>#REF!</f>
        <v>#REF!</v>
      </c>
      <c r="T37" s="9" t="e">
        <f>#REF!</f>
        <v>#REF!</v>
      </c>
      <c r="U37" s="9" t="e">
        <f>#REF!</f>
        <v>#REF!</v>
      </c>
      <c r="V37" s="9" t="e">
        <f>#REF!</f>
        <v>#REF!</v>
      </c>
      <c r="W37" s="9" t="e">
        <f>#REF!</f>
        <v>#REF!</v>
      </c>
      <c r="X37" s="9" t="e">
        <f>#REF!</f>
        <v>#REF!</v>
      </c>
      <c r="Y37" s="9" t="e">
        <f>#REF!</f>
        <v>#REF!</v>
      </c>
      <c r="Z37" s="9" t="e">
        <f>#REF!</f>
        <v>#REF!</v>
      </c>
      <c r="AA37" s="9" t="e">
        <f>#REF!</f>
        <v>#REF!</v>
      </c>
      <c r="AB37" s="9" t="e">
        <f>#REF!</f>
        <v>#REF!</v>
      </c>
      <c r="AC37" s="9" t="e">
        <f>#REF!</f>
        <v>#REF!</v>
      </c>
      <c r="AD37" s="9" t="e">
        <f>#REF!</f>
        <v>#REF!</v>
      </c>
      <c r="AE37" s="9" t="e">
        <f>#REF!</f>
        <v>#REF!</v>
      </c>
      <c r="AF37" s="9" t="e">
        <f>#REF!</f>
        <v>#REF!</v>
      </c>
      <c r="AG37" s="9" t="e">
        <f>#REF!</f>
        <v>#REF!</v>
      </c>
      <c r="AH37" s="9" t="e">
        <f>#REF!</f>
        <v>#REF!</v>
      </c>
      <c r="AI37" s="9" t="e">
        <f>#REF!</f>
        <v>#REF!</v>
      </c>
      <c r="AJ37" s="99" t="e">
        <f>Prelim_sec_CO2!AB27</f>
        <v>#REF!</v>
      </c>
      <c r="AK37" s="17" t="e">
        <f t="shared" ref="AK37:AK40" si="4">AJ37/AI37-1</f>
        <v>#REF!</v>
      </c>
      <c r="AL37" s="9" t="e">
        <f t="shared" ref="AL37:AL40" si="5">AJ37-AI37</f>
        <v>#REF!</v>
      </c>
      <c r="AM37" s="17" t="e">
        <f>AL37/AL$40</f>
        <v>#REF!</v>
      </c>
      <c r="AN37" s="17" t="e">
        <f t="shared" ref="AN37:AN40" si="6">AJ37/W37-1</f>
        <v>#REF!</v>
      </c>
      <c r="AO37" s="9" t="e">
        <f t="shared" ref="AO37:AO40" si="7">AJ37-W37</f>
        <v>#REF!</v>
      </c>
    </row>
    <row r="38" spans="1:41">
      <c r="B38" t="s">
        <v>115</v>
      </c>
      <c r="C38" s="9" t="e">
        <f>#REF!</f>
        <v>#REF!</v>
      </c>
      <c r="D38" s="9" t="e">
        <f>#REF!</f>
        <v>#REF!</v>
      </c>
      <c r="E38" s="9" t="e">
        <f>#REF!</f>
        <v>#REF!</v>
      </c>
      <c r="F38" s="9" t="e">
        <f>#REF!</f>
        <v>#REF!</v>
      </c>
      <c r="G38" s="9" t="e">
        <f>#REF!</f>
        <v>#REF!</v>
      </c>
      <c r="H38" s="9" t="e">
        <f>#REF!</f>
        <v>#REF!</v>
      </c>
      <c r="I38" s="9" t="e">
        <f>#REF!</f>
        <v>#REF!</v>
      </c>
      <c r="J38" s="9" t="e">
        <f>#REF!</f>
        <v>#REF!</v>
      </c>
      <c r="K38" s="9" t="e">
        <f>#REF!</f>
        <v>#REF!</v>
      </c>
      <c r="L38" s="9" t="e">
        <f>#REF!</f>
        <v>#REF!</v>
      </c>
      <c r="M38" s="9" t="e">
        <f>#REF!</f>
        <v>#REF!</v>
      </c>
      <c r="N38" s="9" t="e">
        <f>#REF!</f>
        <v>#REF!</v>
      </c>
      <c r="O38" s="9" t="e">
        <f>#REF!</f>
        <v>#REF!</v>
      </c>
      <c r="P38" s="9" t="e">
        <f>#REF!</f>
        <v>#REF!</v>
      </c>
      <c r="Q38" s="9" t="e">
        <f>#REF!</f>
        <v>#REF!</v>
      </c>
      <c r="R38" s="9" t="e">
        <f>#REF!</f>
        <v>#REF!</v>
      </c>
      <c r="S38" s="9" t="e">
        <f>#REF!</f>
        <v>#REF!</v>
      </c>
      <c r="T38" s="9" t="e">
        <f>#REF!</f>
        <v>#REF!</v>
      </c>
      <c r="U38" s="9" t="e">
        <f>#REF!</f>
        <v>#REF!</v>
      </c>
      <c r="V38" s="9" t="e">
        <f>#REF!</f>
        <v>#REF!</v>
      </c>
      <c r="W38" s="9" t="e">
        <f>#REF!</f>
        <v>#REF!</v>
      </c>
      <c r="X38" s="9" t="e">
        <f>#REF!</f>
        <v>#REF!</v>
      </c>
      <c r="Y38" s="9" t="e">
        <f>#REF!</f>
        <v>#REF!</v>
      </c>
      <c r="Z38" s="9" t="e">
        <f>#REF!</f>
        <v>#REF!</v>
      </c>
      <c r="AA38" s="9" t="e">
        <f>#REF!</f>
        <v>#REF!</v>
      </c>
      <c r="AB38" s="9" t="e">
        <f>#REF!</f>
        <v>#REF!</v>
      </c>
      <c r="AC38" s="9" t="e">
        <f>#REF!</f>
        <v>#REF!</v>
      </c>
      <c r="AD38" s="9" t="e">
        <f>#REF!</f>
        <v>#REF!</v>
      </c>
      <c r="AE38" s="9" t="e">
        <f>#REF!</f>
        <v>#REF!</v>
      </c>
      <c r="AF38" s="9" t="e">
        <f>#REF!</f>
        <v>#REF!</v>
      </c>
      <c r="AG38" s="9" t="e">
        <f>#REF!</f>
        <v>#REF!</v>
      </c>
      <c r="AH38" s="9" t="e">
        <f>#REF!</f>
        <v>#REF!</v>
      </c>
      <c r="AI38" s="9" t="e">
        <f>#REF!</f>
        <v>#REF!</v>
      </c>
      <c r="AJ38" s="99" t="e">
        <f>Prelim_sec_CO2!AB43</f>
        <v>#REF!</v>
      </c>
      <c r="AK38" s="17" t="e">
        <f t="shared" si="4"/>
        <v>#REF!</v>
      </c>
      <c r="AL38" s="9" t="e">
        <f t="shared" si="5"/>
        <v>#REF!</v>
      </c>
      <c r="AM38" s="17" t="e">
        <f>AL38/AL$40</f>
        <v>#REF!</v>
      </c>
      <c r="AN38" s="17" t="e">
        <f t="shared" si="6"/>
        <v>#REF!</v>
      </c>
      <c r="AO38" s="9" t="e">
        <f t="shared" si="7"/>
        <v>#REF!</v>
      </c>
    </row>
    <row r="39" spans="1:41">
      <c r="B39" t="s">
        <v>116</v>
      </c>
      <c r="C39" s="9" t="e">
        <f>#REF!</f>
        <v>#REF!</v>
      </c>
      <c r="D39" s="9" t="e">
        <f>#REF!</f>
        <v>#REF!</v>
      </c>
      <c r="E39" s="9" t="e">
        <f>#REF!</f>
        <v>#REF!</v>
      </c>
      <c r="F39" s="9" t="e">
        <f>#REF!</f>
        <v>#REF!</v>
      </c>
      <c r="G39" s="9" t="e">
        <f>#REF!</f>
        <v>#REF!</v>
      </c>
      <c r="H39" s="9" t="e">
        <f>#REF!</f>
        <v>#REF!</v>
      </c>
      <c r="I39" s="9" t="e">
        <f>#REF!</f>
        <v>#REF!</v>
      </c>
      <c r="J39" s="9" t="e">
        <f>#REF!</f>
        <v>#REF!</v>
      </c>
      <c r="K39" s="9" t="e">
        <f>#REF!</f>
        <v>#REF!</v>
      </c>
      <c r="L39" s="9" t="e">
        <f>#REF!</f>
        <v>#REF!</v>
      </c>
      <c r="M39" s="9" t="e">
        <f>#REF!</f>
        <v>#REF!</v>
      </c>
      <c r="N39" s="9" t="e">
        <f>#REF!</f>
        <v>#REF!</v>
      </c>
      <c r="O39" s="9" t="e">
        <f>#REF!</f>
        <v>#REF!</v>
      </c>
      <c r="P39" s="9" t="e">
        <f>#REF!</f>
        <v>#REF!</v>
      </c>
      <c r="Q39" s="9" t="e">
        <f>#REF!</f>
        <v>#REF!</v>
      </c>
      <c r="R39" s="9" t="e">
        <f>#REF!</f>
        <v>#REF!</v>
      </c>
      <c r="S39" s="9" t="e">
        <f>#REF!</f>
        <v>#REF!</v>
      </c>
      <c r="T39" s="9" t="e">
        <f>#REF!</f>
        <v>#REF!</v>
      </c>
      <c r="U39" s="9" t="e">
        <f>#REF!</f>
        <v>#REF!</v>
      </c>
      <c r="V39" s="9" t="e">
        <f>#REF!</f>
        <v>#REF!</v>
      </c>
      <c r="W39" s="9" t="e">
        <f>#REF!</f>
        <v>#REF!</v>
      </c>
      <c r="X39" s="9" t="e">
        <f>#REF!</f>
        <v>#REF!</v>
      </c>
      <c r="Y39" s="9" t="e">
        <f>#REF!</f>
        <v>#REF!</v>
      </c>
      <c r="Z39" s="9" t="e">
        <f>#REF!</f>
        <v>#REF!</v>
      </c>
      <c r="AA39" s="9" t="e">
        <f>#REF!</f>
        <v>#REF!</v>
      </c>
      <c r="AB39" s="9" t="e">
        <f>#REF!</f>
        <v>#REF!</v>
      </c>
      <c r="AC39" s="9" t="e">
        <f>#REF!</f>
        <v>#REF!</v>
      </c>
      <c r="AD39" s="9" t="e">
        <f>#REF!</f>
        <v>#REF!</v>
      </c>
      <c r="AE39" s="9" t="e">
        <f>#REF!</f>
        <v>#REF!</v>
      </c>
      <c r="AF39" s="9" t="e">
        <f>#REF!</f>
        <v>#REF!</v>
      </c>
      <c r="AG39" s="9" t="e">
        <f>#REF!</f>
        <v>#REF!</v>
      </c>
      <c r="AH39" s="9" t="e">
        <f>#REF!</f>
        <v>#REF!</v>
      </c>
      <c r="AI39" s="9" t="e">
        <f>#REF!</f>
        <v>#REF!</v>
      </c>
      <c r="AJ39" s="99" t="e">
        <f>Prelim_sec_CO2!AB57</f>
        <v>#REF!</v>
      </c>
      <c r="AK39" s="17" t="e">
        <f t="shared" si="4"/>
        <v>#REF!</v>
      </c>
      <c r="AL39" s="9" t="e">
        <f t="shared" si="5"/>
        <v>#REF!</v>
      </c>
      <c r="AM39" s="17" t="e">
        <f>AL39/AL$40</f>
        <v>#REF!</v>
      </c>
      <c r="AN39" s="17" t="e">
        <f t="shared" si="6"/>
        <v>#REF!</v>
      </c>
      <c r="AO39" s="9" t="e">
        <f t="shared" si="7"/>
        <v>#REF!</v>
      </c>
    </row>
    <row r="40" spans="1:41">
      <c r="B40" t="s">
        <v>121</v>
      </c>
      <c r="C40" s="9" t="e">
        <f>#REF!</f>
        <v>#REF!</v>
      </c>
      <c r="D40" s="9" t="e">
        <f>#REF!</f>
        <v>#REF!</v>
      </c>
      <c r="E40" s="9" t="e">
        <f>#REF!</f>
        <v>#REF!</v>
      </c>
      <c r="F40" s="9" t="e">
        <f>#REF!</f>
        <v>#REF!</v>
      </c>
      <c r="G40" s="9" t="e">
        <f>#REF!</f>
        <v>#REF!</v>
      </c>
      <c r="H40" s="9" t="e">
        <f>#REF!</f>
        <v>#REF!</v>
      </c>
      <c r="I40" s="9" t="e">
        <f>#REF!</f>
        <v>#REF!</v>
      </c>
      <c r="J40" s="9" t="e">
        <f>#REF!</f>
        <v>#REF!</v>
      </c>
      <c r="K40" s="9" t="e">
        <f>#REF!</f>
        <v>#REF!</v>
      </c>
      <c r="L40" s="9" t="e">
        <f>#REF!</f>
        <v>#REF!</v>
      </c>
      <c r="M40" s="9" t="e">
        <f>#REF!</f>
        <v>#REF!</v>
      </c>
      <c r="N40" s="9" t="e">
        <f>#REF!</f>
        <v>#REF!</v>
      </c>
      <c r="O40" s="9" t="e">
        <f>#REF!</f>
        <v>#REF!</v>
      </c>
      <c r="P40" s="9" t="e">
        <f>#REF!</f>
        <v>#REF!</v>
      </c>
      <c r="Q40" s="9" t="e">
        <f>#REF!</f>
        <v>#REF!</v>
      </c>
      <c r="R40" s="9" t="e">
        <f>#REF!</f>
        <v>#REF!</v>
      </c>
      <c r="S40" s="9" t="e">
        <f>#REF!</f>
        <v>#REF!</v>
      </c>
      <c r="T40" s="9" t="e">
        <f>#REF!</f>
        <v>#REF!</v>
      </c>
      <c r="U40" s="9" t="e">
        <f>#REF!</f>
        <v>#REF!</v>
      </c>
      <c r="V40" s="9" t="e">
        <f>#REF!</f>
        <v>#REF!</v>
      </c>
      <c r="W40" s="9" t="e">
        <f>#REF!</f>
        <v>#REF!</v>
      </c>
      <c r="X40" s="9" t="e">
        <f>#REF!</f>
        <v>#REF!</v>
      </c>
      <c r="Y40" s="9" t="e">
        <f>#REF!</f>
        <v>#REF!</v>
      </c>
      <c r="Z40" s="9" t="e">
        <f>#REF!</f>
        <v>#REF!</v>
      </c>
      <c r="AA40" s="9" t="e">
        <f>#REF!</f>
        <v>#REF!</v>
      </c>
      <c r="AB40" s="9" t="e">
        <f>#REF!</f>
        <v>#REF!</v>
      </c>
      <c r="AC40" s="9" t="e">
        <f>#REF!</f>
        <v>#REF!</v>
      </c>
      <c r="AD40" s="9" t="e">
        <f>#REF!</f>
        <v>#REF!</v>
      </c>
      <c r="AE40" s="9" t="e">
        <f>#REF!</f>
        <v>#REF!</v>
      </c>
      <c r="AF40" s="9" t="e">
        <f>#REF!</f>
        <v>#REF!</v>
      </c>
      <c r="AG40" s="9" t="e">
        <f>#REF!</f>
        <v>#REF!</v>
      </c>
      <c r="AH40" s="9" t="e">
        <f>#REF!</f>
        <v>#REF!</v>
      </c>
      <c r="AI40" s="9" t="e">
        <f>#REF!</f>
        <v>#REF!</v>
      </c>
      <c r="AJ40" s="99" t="e">
        <f>SUM(AJ36:AJ39)</f>
        <v>#REF!</v>
      </c>
      <c r="AK40" s="17" t="e">
        <f t="shared" si="4"/>
        <v>#REF!</v>
      </c>
      <c r="AL40" s="9" t="e">
        <f t="shared" si="5"/>
        <v>#REF!</v>
      </c>
      <c r="AM40" s="17" t="e">
        <f>AL40/AL$40</f>
        <v>#REF!</v>
      </c>
      <c r="AN40" s="17" t="e">
        <f t="shared" si="6"/>
        <v>#REF!</v>
      </c>
      <c r="AO40" s="9" t="e">
        <f t="shared" si="7"/>
        <v>#REF!</v>
      </c>
    </row>
    <row r="41" spans="1:41">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t="s">
        <v>974</v>
      </c>
      <c r="AK41" s="17"/>
      <c r="AL41" s="9"/>
      <c r="AM41" s="17"/>
      <c r="AN41" s="17"/>
      <c r="AO41" s="9"/>
    </row>
    <row r="42" spans="1:41">
      <c r="A42" t="s">
        <v>431</v>
      </c>
      <c r="C42" t="s">
        <v>12</v>
      </c>
      <c r="D42" t="s">
        <v>13</v>
      </c>
      <c r="E42" t="s">
        <v>14</v>
      </c>
      <c r="F42" t="s">
        <v>15</v>
      </c>
      <c r="G42" t="s">
        <v>16</v>
      </c>
      <c r="H42" t="s">
        <v>17</v>
      </c>
      <c r="I42" t="s">
        <v>18</v>
      </c>
      <c r="J42" t="s">
        <v>19</v>
      </c>
      <c r="K42" t="s">
        <v>20</v>
      </c>
      <c r="L42" t="s">
        <v>21</v>
      </c>
      <c r="M42" t="s">
        <v>22</v>
      </c>
      <c r="N42" t="s">
        <v>23</v>
      </c>
      <c r="O42" t="s">
        <v>24</v>
      </c>
      <c r="P42" t="s">
        <v>25</v>
      </c>
      <c r="Q42" t="s">
        <v>26</v>
      </c>
      <c r="R42" t="s">
        <v>27</v>
      </c>
      <c r="S42" t="s">
        <v>28</v>
      </c>
      <c r="T42" t="s">
        <v>29</v>
      </c>
      <c r="U42" t="s">
        <v>30</v>
      </c>
      <c r="V42" t="s">
        <v>31</v>
      </c>
      <c r="W42" t="s">
        <v>32</v>
      </c>
      <c r="X42" t="s">
        <v>33</v>
      </c>
      <c r="Y42" t="s">
        <v>34</v>
      </c>
      <c r="Z42" t="s">
        <v>35</v>
      </c>
      <c r="AA42" t="s">
        <v>36</v>
      </c>
      <c r="AB42" t="s">
        <v>37</v>
      </c>
      <c r="AC42" t="s">
        <v>38</v>
      </c>
      <c r="AD42" t="s">
        <v>39</v>
      </c>
      <c r="AE42" t="s">
        <v>40</v>
      </c>
      <c r="AF42" t="s">
        <v>41</v>
      </c>
      <c r="AG42" t="s">
        <v>42</v>
      </c>
      <c r="AH42" t="s">
        <v>195</v>
      </c>
      <c r="AI42" t="s">
        <v>213</v>
      </c>
      <c r="AJ42" t="s">
        <v>510</v>
      </c>
      <c r="AK42" t="s">
        <v>135</v>
      </c>
      <c r="AL42" t="s">
        <v>136</v>
      </c>
      <c r="AM42" s="20" t="s">
        <v>101</v>
      </c>
      <c r="AN42" t="s">
        <v>135</v>
      </c>
      <c r="AO42" t="s">
        <v>136</v>
      </c>
    </row>
    <row r="43" spans="1:41">
      <c r="B43" t="s">
        <v>113</v>
      </c>
      <c r="C43" s="9" t="e">
        <f>#REF!</f>
        <v>#REF!</v>
      </c>
      <c r="D43" s="9" t="e">
        <f>#REF!</f>
        <v>#REF!</v>
      </c>
      <c r="E43" s="9" t="e">
        <f>#REF!</f>
        <v>#REF!</v>
      </c>
      <c r="F43" s="9" t="e">
        <f>#REF!</f>
        <v>#REF!</v>
      </c>
      <c r="G43" s="9" t="e">
        <f>#REF!</f>
        <v>#REF!</v>
      </c>
      <c r="H43" s="9" t="e">
        <f>#REF!</f>
        <v>#REF!</v>
      </c>
      <c r="I43" s="9" t="e">
        <f>#REF!</f>
        <v>#REF!</v>
      </c>
      <c r="J43" s="9" t="e">
        <f>#REF!</f>
        <v>#REF!</v>
      </c>
      <c r="K43" s="9" t="e">
        <f>#REF!</f>
        <v>#REF!</v>
      </c>
      <c r="L43" s="9" t="e">
        <f>#REF!</f>
        <v>#REF!</v>
      </c>
      <c r="M43" s="9" t="e">
        <f>#REF!</f>
        <v>#REF!</v>
      </c>
      <c r="N43" s="9" t="e">
        <f>#REF!</f>
        <v>#REF!</v>
      </c>
      <c r="O43" s="9" t="e">
        <f>#REF!</f>
        <v>#REF!</v>
      </c>
      <c r="P43" s="9" t="e">
        <f>#REF!</f>
        <v>#REF!</v>
      </c>
      <c r="Q43" s="9" t="e">
        <f>#REF!</f>
        <v>#REF!</v>
      </c>
      <c r="R43" s="9" t="e">
        <f>#REF!</f>
        <v>#REF!</v>
      </c>
      <c r="S43" s="9" t="e">
        <f>#REF!</f>
        <v>#REF!</v>
      </c>
      <c r="T43" s="9" t="e">
        <f>#REF!</f>
        <v>#REF!</v>
      </c>
      <c r="U43" s="9" t="e">
        <f>#REF!</f>
        <v>#REF!</v>
      </c>
      <c r="V43" s="9" t="e">
        <f>#REF!</f>
        <v>#REF!</v>
      </c>
      <c r="W43" s="9" t="e">
        <f>#REF!</f>
        <v>#REF!</v>
      </c>
      <c r="X43" s="9" t="e">
        <f>#REF!</f>
        <v>#REF!</v>
      </c>
      <c r="Y43" s="9" t="e">
        <f>#REF!</f>
        <v>#REF!</v>
      </c>
      <c r="Z43" s="9" t="e">
        <f>#REF!</f>
        <v>#REF!</v>
      </c>
      <c r="AA43" s="9" t="e">
        <f>#REF!</f>
        <v>#REF!</v>
      </c>
      <c r="AB43" s="9" t="e">
        <f>#REF!</f>
        <v>#REF!</v>
      </c>
      <c r="AC43" s="9" t="e">
        <f>#REF!</f>
        <v>#REF!</v>
      </c>
      <c r="AD43" s="9" t="e">
        <f>#REF!</f>
        <v>#REF!</v>
      </c>
      <c r="AE43" s="9" t="e">
        <f>#REF!</f>
        <v>#REF!</v>
      </c>
      <c r="AF43" s="9" t="e">
        <f>#REF!</f>
        <v>#REF!</v>
      </c>
      <c r="AG43" s="9" t="e">
        <f>#REF!</f>
        <v>#REF!</v>
      </c>
      <c r="AH43" s="9" t="e">
        <f>#REF!</f>
        <v>#REF!</v>
      </c>
      <c r="AI43" s="9" t="e">
        <f>#REF!</f>
        <v>#REF!</v>
      </c>
      <c r="AJ43" s="99" t="e">
        <f>Prelim_sec_CO2!AB14-Prelim_sec_CO2!AB13</f>
        <v>#REF!</v>
      </c>
      <c r="AK43" s="17" t="e">
        <f>AJ43/AI43-1</f>
        <v>#REF!</v>
      </c>
      <c r="AL43" s="9" t="e">
        <f>AJ43-AI43</f>
        <v>#REF!</v>
      </c>
      <c r="AM43" s="17" t="e">
        <f>AL43/AL$48</f>
        <v>#REF!</v>
      </c>
      <c r="AN43" s="17" t="e">
        <f>AJ43/W43-1</f>
        <v>#REF!</v>
      </c>
      <c r="AO43" s="9" t="e">
        <f>AJ43-W43</f>
        <v>#REF!</v>
      </c>
    </row>
    <row r="44" spans="1:41">
      <c r="B44" t="s">
        <v>114</v>
      </c>
      <c r="C44" s="9" t="e">
        <f>#REF!</f>
        <v>#REF!</v>
      </c>
      <c r="D44" s="9" t="e">
        <f>#REF!</f>
        <v>#REF!</v>
      </c>
      <c r="E44" s="9" t="e">
        <f>#REF!</f>
        <v>#REF!</v>
      </c>
      <c r="F44" s="9" t="e">
        <f>#REF!</f>
        <v>#REF!</v>
      </c>
      <c r="G44" s="9" t="e">
        <f>#REF!</f>
        <v>#REF!</v>
      </c>
      <c r="H44" s="9" t="e">
        <f>#REF!</f>
        <v>#REF!</v>
      </c>
      <c r="I44" s="9" t="e">
        <f>#REF!</f>
        <v>#REF!</v>
      </c>
      <c r="J44" s="9" t="e">
        <f>#REF!</f>
        <v>#REF!</v>
      </c>
      <c r="K44" s="9" t="e">
        <f>#REF!</f>
        <v>#REF!</v>
      </c>
      <c r="L44" s="9" t="e">
        <f>#REF!</f>
        <v>#REF!</v>
      </c>
      <c r="M44" s="9" t="e">
        <f>#REF!</f>
        <v>#REF!</v>
      </c>
      <c r="N44" s="9" t="e">
        <f>#REF!</f>
        <v>#REF!</v>
      </c>
      <c r="O44" s="9" t="e">
        <f>#REF!</f>
        <v>#REF!</v>
      </c>
      <c r="P44" s="9" t="e">
        <f>#REF!</f>
        <v>#REF!</v>
      </c>
      <c r="Q44" s="9" t="e">
        <f>#REF!</f>
        <v>#REF!</v>
      </c>
      <c r="R44" s="9" t="e">
        <f>#REF!</f>
        <v>#REF!</v>
      </c>
      <c r="S44" s="9" t="e">
        <f>#REF!</f>
        <v>#REF!</v>
      </c>
      <c r="T44" s="9" t="e">
        <f>#REF!</f>
        <v>#REF!</v>
      </c>
      <c r="U44" s="9" t="e">
        <f>#REF!</f>
        <v>#REF!</v>
      </c>
      <c r="V44" s="9" t="e">
        <f>#REF!</f>
        <v>#REF!</v>
      </c>
      <c r="W44" s="9" t="e">
        <f>#REF!</f>
        <v>#REF!</v>
      </c>
      <c r="X44" s="9" t="e">
        <f>#REF!</f>
        <v>#REF!</v>
      </c>
      <c r="Y44" s="9" t="e">
        <f>#REF!</f>
        <v>#REF!</v>
      </c>
      <c r="Z44" s="9" t="e">
        <f>#REF!</f>
        <v>#REF!</v>
      </c>
      <c r="AA44" s="9" t="e">
        <f>#REF!</f>
        <v>#REF!</v>
      </c>
      <c r="AB44" s="9" t="e">
        <f>#REF!</f>
        <v>#REF!</v>
      </c>
      <c r="AC44" s="9" t="e">
        <f>#REF!</f>
        <v>#REF!</v>
      </c>
      <c r="AD44" s="9" t="e">
        <f>#REF!</f>
        <v>#REF!</v>
      </c>
      <c r="AE44" s="9" t="e">
        <f>#REF!</f>
        <v>#REF!</v>
      </c>
      <c r="AF44" s="9" t="e">
        <f>#REF!</f>
        <v>#REF!</v>
      </c>
      <c r="AG44" s="9" t="e">
        <f>#REF!</f>
        <v>#REF!</v>
      </c>
      <c r="AH44" s="9" t="e">
        <f>#REF!</f>
        <v>#REF!</v>
      </c>
      <c r="AI44" s="9" t="e">
        <f>#REF!</f>
        <v>#REF!</v>
      </c>
      <c r="AJ44" s="99" t="e">
        <f>Prelim_sec_CO2!AB27-Prelim_sec_CO2!AB26</f>
        <v>#REF!</v>
      </c>
      <c r="AK44" s="17" t="e">
        <f t="shared" ref="AK44:AK48" si="8">AJ44/AI44-1</f>
        <v>#REF!</v>
      </c>
      <c r="AL44" s="9" t="e">
        <f t="shared" ref="AL44:AL48" si="9">AJ44-AI44</f>
        <v>#REF!</v>
      </c>
      <c r="AM44" s="17" t="e">
        <f t="shared" ref="AM44:AM48" si="10">AL44/AL$48</f>
        <v>#REF!</v>
      </c>
      <c r="AN44" s="17" t="e">
        <f t="shared" ref="AN44:AN48" si="11">AJ44/W44-1</f>
        <v>#REF!</v>
      </c>
      <c r="AO44" s="9" t="e">
        <f t="shared" ref="AO44:AO48" si="12">AJ44-W44</f>
        <v>#REF!</v>
      </c>
    </row>
    <row r="45" spans="1:41">
      <c r="B45" t="s">
        <v>115</v>
      </c>
      <c r="C45" s="9" t="e">
        <f>#REF!</f>
        <v>#REF!</v>
      </c>
      <c r="D45" s="9" t="e">
        <f>#REF!</f>
        <v>#REF!</v>
      </c>
      <c r="E45" s="9" t="e">
        <f>#REF!</f>
        <v>#REF!</v>
      </c>
      <c r="F45" s="9" t="e">
        <f>#REF!</f>
        <v>#REF!</v>
      </c>
      <c r="G45" s="9" t="e">
        <f>#REF!</f>
        <v>#REF!</v>
      </c>
      <c r="H45" s="9" t="e">
        <f>#REF!</f>
        <v>#REF!</v>
      </c>
      <c r="I45" s="9" t="e">
        <f>#REF!</f>
        <v>#REF!</v>
      </c>
      <c r="J45" s="9" t="e">
        <f>#REF!</f>
        <v>#REF!</v>
      </c>
      <c r="K45" s="9" t="e">
        <f>#REF!</f>
        <v>#REF!</v>
      </c>
      <c r="L45" s="9" t="e">
        <f>#REF!</f>
        <v>#REF!</v>
      </c>
      <c r="M45" s="9" t="e">
        <f>#REF!</f>
        <v>#REF!</v>
      </c>
      <c r="N45" s="9" t="e">
        <f>#REF!</f>
        <v>#REF!</v>
      </c>
      <c r="O45" s="9" t="e">
        <f>#REF!</f>
        <v>#REF!</v>
      </c>
      <c r="P45" s="9" t="e">
        <f>#REF!</f>
        <v>#REF!</v>
      </c>
      <c r="Q45" s="9" t="e">
        <f>#REF!</f>
        <v>#REF!</v>
      </c>
      <c r="R45" s="9" t="e">
        <f>#REF!</f>
        <v>#REF!</v>
      </c>
      <c r="S45" s="9" t="e">
        <f>#REF!</f>
        <v>#REF!</v>
      </c>
      <c r="T45" s="9" t="e">
        <f>#REF!</f>
        <v>#REF!</v>
      </c>
      <c r="U45" s="9" t="e">
        <f>#REF!</f>
        <v>#REF!</v>
      </c>
      <c r="V45" s="9" t="e">
        <f>#REF!</f>
        <v>#REF!</v>
      </c>
      <c r="W45" s="9" t="e">
        <f>#REF!</f>
        <v>#REF!</v>
      </c>
      <c r="X45" s="9" t="e">
        <f>#REF!</f>
        <v>#REF!</v>
      </c>
      <c r="Y45" s="9" t="e">
        <f>#REF!</f>
        <v>#REF!</v>
      </c>
      <c r="Z45" s="9" t="e">
        <f>#REF!</f>
        <v>#REF!</v>
      </c>
      <c r="AA45" s="9" t="e">
        <f>#REF!</f>
        <v>#REF!</v>
      </c>
      <c r="AB45" s="9" t="e">
        <f>#REF!</f>
        <v>#REF!</v>
      </c>
      <c r="AC45" s="9" t="e">
        <f>#REF!</f>
        <v>#REF!</v>
      </c>
      <c r="AD45" s="9" t="e">
        <f>#REF!</f>
        <v>#REF!</v>
      </c>
      <c r="AE45" s="9" t="e">
        <f>#REF!</f>
        <v>#REF!</v>
      </c>
      <c r="AF45" s="9" t="e">
        <f>#REF!</f>
        <v>#REF!</v>
      </c>
      <c r="AG45" s="9" t="e">
        <f>#REF!</f>
        <v>#REF!</v>
      </c>
      <c r="AH45" s="9" t="e">
        <f>#REF!</f>
        <v>#REF!</v>
      </c>
      <c r="AI45" s="9" t="e">
        <f>#REF!</f>
        <v>#REF!</v>
      </c>
      <c r="AJ45" s="99" t="e">
        <f>Prelim_sec_CO2!AB43-Prelim_sec_CO2!AB42</f>
        <v>#REF!</v>
      </c>
      <c r="AK45" s="17" t="e">
        <f t="shared" si="8"/>
        <v>#REF!</v>
      </c>
      <c r="AL45" s="9" t="e">
        <f t="shared" si="9"/>
        <v>#REF!</v>
      </c>
      <c r="AM45" s="17" t="e">
        <f t="shared" si="10"/>
        <v>#REF!</v>
      </c>
      <c r="AN45" s="17" t="e">
        <f t="shared" si="11"/>
        <v>#REF!</v>
      </c>
      <c r="AO45" s="9" t="e">
        <f t="shared" si="12"/>
        <v>#REF!</v>
      </c>
    </row>
    <row r="46" spans="1:41">
      <c r="B46" t="s">
        <v>116</v>
      </c>
      <c r="C46" s="9" t="e">
        <f>#REF!</f>
        <v>#REF!</v>
      </c>
      <c r="D46" s="9" t="e">
        <f>#REF!</f>
        <v>#REF!</v>
      </c>
      <c r="E46" s="9" t="e">
        <f>#REF!</f>
        <v>#REF!</v>
      </c>
      <c r="F46" s="9" t="e">
        <f>#REF!</f>
        <v>#REF!</v>
      </c>
      <c r="G46" s="9" t="e">
        <f>#REF!</f>
        <v>#REF!</v>
      </c>
      <c r="H46" s="9" t="e">
        <f>#REF!</f>
        <v>#REF!</v>
      </c>
      <c r="I46" s="9" t="e">
        <f>#REF!</f>
        <v>#REF!</v>
      </c>
      <c r="J46" s="9" t="e">
        <f>#REF!</f>
        <v>#REF!</v>
      </c>
      <c r="K46" s="9" t="e">
        <f>#REF!</f>
        <v>#REF!</v>
      </c>
      <c r="L46" s="9" t="e">
        <f>#REF!</f>
        <v>#REF!</v>
      </c>
      <c r="M46" s="9" t="e">
        <f>#REF!</f>
        <v>#REF!</v>
      </c>
      <c r="N46" s="9" t="e">
        <f>#REF!</f>
        <v>#REF!</v>
      </c>
      <c r="O46" s="9" t="e">
        <f>#REF!</f>
        <v>#REF!</v>
      </c>
      <c r="P46" s="9" t="e">
        <f>#REF!</f>
        <v>#REF!</v>
      </c>
      <c r="Q46" s="9" t="e">
        <f>#REF!</f>
        <v>#REF!</v>
      </c>
      <c r="R46" s="9" t="e">
        <f>#REF!</f>
        <v>#REF!</v>
      </c>
      <c r="S46" s="9" t="e">
        <f>#REF!</f>
        <v>#REF!</v>
      </c>
      <c r="T46" s="9" t="e">
        <f>#REF!</f>
        <v>#REF!</v>
      </c>
      <c r="U46" s="9" t="e">
        <f>#REF!</f>
        <v>#REF!</v>
      </c>
      <c r="V46" s="9" t="e">
        <f>#REF!</f>
        <v>#REF!</v>
      </c>
      <c r="W46" s="9" t="e">
        <f>#REF!</f>
        <v>#REF!</v>
      </c>
      <c r="X46" s="9" t="e">
        <f>#REF!</f>
        <v>#REF!</v>
      </c>
      <c r="Y46" s="9" t="e">
        <f>#REF!</f>
        <v>#REF!</v>
      </c>
      <c r="Z46" s="9" t="e">
        <f>#REF!</f>
        <v>#REF!</v>
      </c>
      <c r="AA46" s="9" t="e">
        <f>#REF!</f>
        <v>#REF!</v>
      </c>
      <c r="AB46" s="9" t="e">
        <f>#REF!</f>
        <v>#REF!</v>
      </c>
      <c r="AC46" s="9" t="e">
        <f>#REF!</f>
        <v>#REF!</v>
      </c>
      <c r="AD46" s="9" t="e">
        <f>#REF!</f>
        <v>#REF!</v>
      </c>
      <c r="AE46" s="9" t="e">
        <f>#REF!</f>
        <v>#REF!</v>
      </c>
      <c r="AF46" s="9" t="e">
        <f>#REF!</f>
        <v>#REF!</v>
      </c>
      <c r="AG46" s="9" t="e">
        <f>#REF!</f>
        <v>#REF!</v>
      </c>
      <c r="AH46" s="9" t="e">
        <f>#REF!</f>
        <v>#REF!</v>
      </c>
      <c r="AI46" s="9" t="e">
        <f>#REF!</f>
        <v>#REF!</v>
      </c>
      <c r="AJ46" s="99" t="e">
        <f>Prelim_sec_CO2!AB57-Prelim_sec_CO2!AB56</f>
        <v>#REF!</v>
      </c>
      <c r="AK46" s="17" t="e">
        <f t="shared" si="8"/>
        <v>#REF!</v>
      </c>
      <c r="AL46" s="9" t="e">
        <f t="shared" si="9"/>
        <v>#REF!</v>
      </c>
      <c r="AM46" s="17" t="e">
        <f t="shared" si="10"/>
        <v>#REF!</v>
      </c>
      <c r="AN46" s="17" t="e">
        <f t="shared" si="11"/>
        <v>#REF!</v>
      </c>
      <c r="AO46" s="9" t="e">
        <f t="shared" si="12"/>
        <v>#REF!</v>
      </c>
    </row>
    <row r="47" spans="1:41">
      <c r="B47" t="s">
        <v>432</v>
      </c>
      <c r="C47" s="9" t="e">
        <f>#REF!</f>
        <v>#REF!</v>
      </c>
      <c r="D47" s="9" t="e">
        <f>#REF!</f>
        <v>#REF!</v>
      </c>
      <c r="E47" s="9" t="e">
        <f>#REF!</f>
        <v>#REF!</v>
      </c>
      <c r="F47" s="9" t="e">
        <f>#REF!</f>
        <v>#REF!</v>
      </c>
      <c r="G47" s="9" t="e">
        <f>#REF!</f>
        <v>#REF!</v>
      </c>
      <c r="H47" s="9" t="e">
        <f>#REF!</f>
        <v>#REF!</v>
      </c>
      <c r="I47" s="9" t="e">
        <f>#REF!</f>
        <v>#REF!</v>
      </c>
      <c r="J47" s="9" t="e">
        <f>#REF!</f>
        <v>#REF!</v>
      </c>
      <c r="K47" s="9" t="e">
        <f>#REF!</f>
        <v>#REF!</v>
      </c>
      <c r="L47" s="9" t="e">
        <f>#REF!</f>
        <v>#REF!</v>
      </c>
      <c r="M47" s="9" t="e">
        <f>#REF!</f>
        <v>#REF!</v>
      </c>
      <c r="N47" s="9" t="e">
        <f>#REF!</f>
        <v>#REF!</v>
      </c>
      <c r="O47" s="9" t="e">
        <f>#REF!</f>
        <v>#REF!</v>
      </c>
      <c r="P47" s="9" t="e">
        <f>#REF!</f>
        <v>#REF!</v>
      </c>
      <c r="Q47" s="9" t="e">
        <f>#REF!</f>
        <v>#REF!</v>
      </c>
      <c r="R47" s="9" t="e">
        <f>#REF!</f>
        <v>#REF!</v>
      </c>
      <c r="S47" s="9" t="e">
        <f>#REF!</f>
        <v>#REF!</v>
      </c>
      <c r="T47" s="9" t="e">
        <f>#REF!</f>
        <v>#REF!</v>
      </c>
      <c r="U47" s="9" t="e">
        <f>#REF!</f>
        <v>#REF!</v>
      </c>
      <c r="V47" s="9" t="e">
        <f>#REF!</f>
        <v>#REF!</v>
      </c>
      <c r="W47" s="9" t="e">
        <f>#REF!</f>
        <v>#REF!</v>
      </c>
      <c r="X47" s="9" t="e">
        <f>#REF!</f>
        <v>#REF!</v>
      </c>
      <c r="Y47" s="9" t="e">
        <f>#REF!</f>
        <v>#REF!</v>
      </c>
      <c r="Z47" s="9" t="e">
        <f>#REF!</f>
        <v>#REF!</v>
      </c>
      <c r="AA47" s="9" t="e">
        <f>#REF!</f>
        <v>#REF!</v>
      </c>
      <c r="AB47" s="9" t="e">
        <f>#REF!</f>
        <v>#REF!</v>
      </c>
      <c r="AC47" s="9" t="e">
        <f>#REF!</f>
        <v>#REF!</v>
      </c>
      <c r="AD47" s="9" t="e">
        <f>#REF!</f>
        <v>#REF!</v>
      </c>
      <c r="AE47" s="9" t="e">
        <f>#REF!</f>
        <v>#REF!</v>
      </c>
      <c r="AF47" s="9" t="e">
        <f>#REF!</f>
        <v>#REF!</v>
      </c>
      <c r="AG47" s="9" t="e">
        <f>#REF!</f>
        <v>#REF!</v>
      </c>
      <c r="AH47" s="9" t="e">
        <f>#REF!</f>
        <v>#REF!</v>
      </c>
      <c r="AI47" s="9" t="e">
        <f>#REF!</f>
        <v>#REF!</v>
      </c>
      <c r="AJ47" s="99" t="e">
        <f>Prelim_sec_CO2!AB68</f>
        <v>#REF!</v>
      </c>
      <c r="AK47" s="17" t="e">
        <f t="shared" si="8"/>
        <v>#REF!</v>
      </c>
      <c r="AL47" s="9" t="e">
        <f t="shared" si="9"/>
        <v>#REF!</v>
      </c>
      <c r="AM47" s="17" t="e">
        <f t="shared" si="10"/>
        <v>#REF!</v>
      </c>
      <c r="AN47" s="17" t="e">
        <f t="shared" si="11"/>
        <v>#REF!</v>
      </c>
      <c r="AO47" s="9" t="e">
        <f t="shared" si="12"/>
        <v>#REF!</v>
      </c>
    </row>
    <row r="48" spans="1:41">
      <c r="B48" t="s">
        <v>121</v>
      </c>
      <c r="C48" s="9" t="e">
        <f>#REF!</f>
        <v>#REF!</v>
      </c>
      <c r="D48" s="9" t="e">
        <f>#REF!</f>
        <v>#REF!</v>
      </c>
      <c r="E48" s="9" t="e">
        <f>#REF!</f>
        <v>#REF!</v>
      </c>
      <c r="F48" s="9" t="e">
        <f>#REF!</f>
        <v>#REF!</v>
      </c>
      <c r="G48" s="9" t="e">
        <f>#REF!</f>
        <v>#REF!</v>
      </c>
      <c r="H48" s="9" t="e">
        <f>#REF!</f>
        <v>#REF!</v>
      </c>
      <c r="I48" s="9" t="e">
        <f>#REF!</f>
        <v>#REF!</v>
      </c>
      <c r="J48" s="9" t="e">
        <f>#REF!</f>
        <v>#REF!</v>
      </c>
      <c r="K48" s="9" t="e">
        <f>#REF!</f>
        <v>#REF!</v>
      </c>
      <c r="L48" s="9" t="e">
        <f>#REF!</f>
        <v>#REF!</v>
      </c>
      <c r="M48" s="9" t="e">
        <f>#REF!</f>
        <v>#REF!</v>
      </c>
      <c r="N48" s="9" t="e">
        <f>#REF!</f>
        <v>#REF!</v>
      </c>
      <c r="O48" s="9" t="e">
        <f>#REF!</f>
        <v>#REF!</v>
      </c>
      <c r="P48" s="9" t="e">
        <f>#REF!</f>
        <v>#REF!</v>
      </c>
      <c r="Q48" s="9" t="e">
        <f>#REF!</f>
        <v>#REF!</v>
      </c>
      <c r="R48" s="9" t="e">
        <f>#REF!</f>
        <v>#REF!</v>
      </c>
      <c r="S48" s="9" t="e">
        <f>#REF!</f>
        <v>#REF!</v>
      </c>
      <c r="T48" s="9" t="e">
        <f>#REF!</f>
        <v>#REF!</v>
      </c>
      <c r="U48" s="9" t="e">
        <f>#REF!</f>
        <v>#REF!</v>
      </c>
      <c r="V48" s="9" t="e">
        <f>#REF!</f>
        <v>#REF!</v>
      </c>
      <c r="W48" s="9" t="e">
        <f>#REF!</f>
        <v>#REF!</v>
      </c>
      <c r="X48" s="9" t="e">
        <f>#REF!</f>
        <v>#REF!</v>
      </c>
      <c r="Y48" s="9" t="e">
        <f>#REF!</f>
        <v>#REF!</v>
      </c>
      <c r="Z48" s="9" t="e">
        <f>#REF!</f>
        <v>#REF!</v>
      </c>
      <c r="AA48" s="9" t="e">
        <f>#REF!</f>
        <v>#REF!</v>
      </c>
      <c r="AB48" s="9" t="e">
        <f>#REF!</f>
        <v>#REF!</v>
      </c>
      <c r="AC48" s="9" t="e">
        <f>#REF!</f>
        <v>#REF!</v>
      </c>
      <c r="AD48" s="9" t="e">
        <f>#REF!</f>
        <v>#REF!</v>
      </c>
      <c r="AE48" s="9" t="e">
        <f>#REF!</f>
        <v>#REF!</v>
      </c>
      <c r="AF48" s="9" t="e">
        <f>#REF!</f>
        <v>#REF!</v>
      </c>
      <c r="AG48" s="9" t="e">
        <f>#REF!</f>
        <v>#REF!</v>
      </c>
      <c r="AH48" s="9" t="e">
        <f>#REF!</f>
        <v>#REF!</v>
      </c>
      <c r="AI48" s="9" t="e">
        <f>#REF!</f>
        <v>#REF!</v>
      </c>
      <c r="AJ48" s="99" t="e">
        <f>SUM(AJ43:AJ47)</f>
        <v>#REF!</v>
      </c>
      <c r="AK48" s="17" t="e">
        <f t="shared" si="8"/>
        <v>#REF!</v>
      </c>
      <c r="AL48" s="9" t="e">
        <f t="shared" si="9"/>
        <v>#REF!</v>
      </c>
      <c r="AM48" s="17" t="e">
        <f t="shared" si="10"/>
        <v>#REF!</v>
      </c>
      <c r="AN48" s="17" t="e">
        <f t="shared" si="11"/>
        <v>#REF!</v>
      </c>
      <c r="AO48" s="9" t="e">
        <f t="shared" si="12"/>
        <v>#REF!</v>
      </c>
    </row>
    <row r="49" spans="3:44">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7"/>
      <c r="AK49" s="9"/>
      <c r="AL49" s="17"/>
      <c r="AM49" s="17"/>
      <c r="AN49" s="9"/>
    </row>
    <row r="50" spans="3:44">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17"/>
      <c r="AK50" s="9"/>
      <c r="AL50" s="17"/>
      <c r="AM50" s="17"/>
      <c r="AN50" s="9"/>
    </row>
    <row r="51" spans="3:44">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K51" s="9"/>
      <c r="AL51" s="17"/>
      <c r="AM51" s="101"/>
      <c r="AN51" s="102"/>
      <c r="AO51" s="4"/>
    </row>
    <row r="52" spans="3:44">
      <c r="AI52" s="11"/>
      <c r="AJ52" s="11"/>
      <c r="AL52" s="13"/>
      <c r="AP52" s="11"/>
      <c r="AQ52" s="11"/>
      <c r="AR52" s="11"/>
    </row>
    <row r="53" spans="3:44">
      <c r="AH53" s="9"/>
      <c r="AI53" s="11"/>
      <c r="AJ53" s="11"/>
      <c r="AL53" s="13"/>
      <c r="AP53" s="11"/>
      <c r="AQ53" s="11"/>
      <c r="AR53" s="11"/>
    </row>
    <row r="54" spans="3:44">
      <c r="AH54" s="9"/>
      <c r="AI54" s="11"/>
      <c r="AJ54" s="11"/>
      <c r="AL54" s="13"/>
      <c r="AP54" s="11"/>
      <c r="AQ54" s="11"/>
      <c r="AR54" s="11"/>
    </row>
    <row r="55" spans="3:44">
      <c r="Y55" s="9"/>
      <c r="Z55" s="9"/>
      <c r="AA55" s="9"/>
      <c r="AB55" s="9"/>
      <c r="AC55" s="9"/>
      <c r="AD55" s="9"/>
      <c r="AE55" s="9"/>
      <c r="AH55" s="9"/>
      <c r="AI55" s="11"/>
      <c r="AJ55" s="11"/>
      <c r="AL55" s="13"/>
      <c r="AP55" s="11"/>
      <c r="AQ55" s="11"/>
      <c r="AR55" s="11"/>
    </row>
    <row r="56" spans="3:44">
      <c r="Y56" s="9"/>
      <c r="Z56" s="9"/>
      <c r="AA56" s="9"/>
      <c r="AB56" s="9"/>
      <c r="AC56" s="9"/>
      <c r="AD56" s="9"/>
      <c r="AE56" s="9"/>
      <c r="AF56" s="9"/>
      <c r="AH56" s="9"/>
      <c r="AI56" s="9"/>
      <c r="AJ56" s="11"/>
      <c r="AP56" s="11"/>
      <c r="AQ56" s="11"/>
      <c r="AR56" s="11"/>
    </row>
    <row r="57" spans="3:44">
      <c r="Y57" s="9"/>
      <c r="Z57" s="9"/>
      <c r="AA57" s="9"/>
      <c r="AB57" s="9"/>
      <c r="AC57" s="9"/>
      <c r="AD57" s="9"/>
      <c r="AE57" s="9"/>
      <c r="AH57" s="9"/>
      <c r="AP57" s="11"/>
      <c r="AQ57" s="11"/>
      <c r="AR57" s="11"/>
    </row>
    <row r="58" spans="3:44">
      <c r="Y58" s="9"/>
      <c r="Z58" s="9"/>
      <c r="AA58" s="9"/>
      <c r="AB58" s="9"/>
      <c r="AC58" s="9"/>
      <c r="AD58" s="9"/>
      <c r="AE58" s="9"/>
      <c r="AP58" s="11"/>
      <c r="AQ58" s="11"/>
      <c r="AR58" s="11"/>
    </row>
    <row r="59" spans="3:44">
      <c r="AI59" s="11"/>
      <c r="AJ59" s="11"/>
      <c r="AL59" s="13"/>
      <c r="AP59" s="11"/>
      <c r="AQ59" s="11"/>
      <c r="AR59" s="11"/>
    </row>
    <row r="60" spans="3:44">
      <c r="AI60" s="11"/>
      <c r="AJ60" s="11"/>
      <c r="AL60" s="13"/>
      <c r="AP60" s="11"/>
      <c r="AQ60" s="11"/>
      <c r="AR60" s="11"/>
    </row>
    <row r="61" spans="3:44">
      <c r="AI61" s="11"/>
      <c r="AJ61" s="11"/>
      <c r="AL61" s="13"/>
      <c r="AP61" s="11"/>
      <c r="AQ61" s="11"/>
      <c r="AR61" s="11"/>
    </row>
    <row r="62" spans="3:44">
      <c r="N62" s="9"/>
      <c r="O62" s="9"/>
      <c r="P62" s="9"/>
      <c r="Q62" s="9"/>
      <c r="R62" s="9"/>
      <c r="S62" s="9"/>
      <c r="T62" s="9"/>
      <c r="U62" s="9"/>
      <c r="V62" s="9"/>
      <c r="W62" s="9"/>
      <c r="X62" s="9"/>
      <c r="Y62" s="9"/>
      <c r="Z62" s="9"/>
      <c r="AA62" s="9"/>
      <c r="AB62" s="9"/>
      <c r="AC62" s="9"/>
      <c r="AD62" s="9"/>
      <c r="AE62" s="9"/>
      <c r="AF62" s="9"/>
      <c r="AI62" s="11"/>
      <c r="AJ62" s="11"/>
      <c r="AL62" s="13"/>
      <c r="AP62" s="11"/>
      <c r="AQ62" s="11"/>
      <c r="AR62" s="11"/>
    </row>
    <row r="63" spans="3:44">
      <c r="N63" s="21"/>
      <c r="O63" s="21"/>
      <c r="P63" s="21"/>
      <c r="Q63" s="21"/>
      <c r="R63" s="21"/>
      <c r="S63" s="21"/>
      <c r="T63" s="21"/>
      <c r="U63" s="21"/>
      <c r="V63" s="21"/>
      <c r="W63" s="21"/>
      <c r="X63" s="21"/>
      <c r="Y63" s="21"/>
      <c r="Z63" s="21"/>
      <c r="AA63" s="21"/>
      <c r="AB63" s="21"/>
      <c r="AC63" s="21"/>
      <c r="AD63" s="21"/>
      <c r="AE63" s="21"/>
      <c r="AF63" s="21"/>
      <c r="AI63" s="11"/>
      <c r="AJ63" s="11"/>
      <c r="AL63" s="13"/>
      <c r="AP63" s="11"/>
      <c r="AQ63" s="11"/>
      <c r="AR63" s="11"/>
    </row>
    <row r="64" spans="3:44">
      <c r="AI64" s="11"/>
      <c r="AJ64" s="11"/>
    </row>
    <row r="75" spans="1:35" s="28" customFormat="1" ht="14.4" thickBot="1"/>
    <row r="76" spans="1:35">
      <c r="A76" s="64" t="s">
        <v>476</v>
      </c>
    </row>
    <row r="77" spans="1:35">
      <c r="A77" s="16" t="s">
        <v>995</v>
      </c>
      <c r="C77" t="s">
        <v>12</v>
      </c>
      <c r="D77" t="s">
        <v>13</v>
      </c>
      <c r="E77" t="s">
        <v>14</v>
      </c>
      <c r="F77" t="s">
        <v>15</v>
      </c>
      <c r="G77" t="s">
        <v>16</v>
      </c>
      <c r="H77" t="s">
        <v>17</v>
      </c>
      <c r="I77" t="s">
        <v>18</v>
      </c>
      <c r="J77" t="s">
        <v>19</v>
      </c>
      <c r="K77" t="s">
        <v>20</v>
      </c>
      <c r="L77" t="s">
        <v>21</v>
      </c>
      <c r="M77" t="s">
        <v>22</v>
      </c>
      <c r="N77" t="s">
        <v>23</v>
      </c>
      <c r="O77" t="s">
        <v>24</v>
      </c>
      <c r="P77" t="s">
        <v>25</v>
      </c>
      <c r="Q77" t="s">
        <v>26</v>
      </c>
      <c r="R77" t="s">
        <v>27</v>
      </c>
      <c r="S77" t="s">
        <v>28</v>
      </c>
      <c r="T77" t="s">
        <v>29</v>
      </c>
      <c r="U77" t="s">
        <v>30</v>
      </c>
      <c r="V77" t="s">
        <v>31</v>
      </c>
      <c r="W77" t="s">
        <v>32</v>
      </c>
      <c r="X77" t="s">
        <v>33</v>
      </c>
      <c r="Y77" t="s">
        <v>34</v>
      </c>
      <c r="Z77" t="s">
        <v>35</v>
      </c>
      <c r="AA77" t="s">
        <v>36</v>
      </c>
      <c r="AB77" t="s">
        <v>37</v>
      </c>
      <c r="AC77" t="s">
        <v>38</v>
      </c>
      <c r="AD77" t="s">
        <v>39</v>
      </c>
      <c r="AE77" t="s">
        <v>40</v>
      </c>
      <c r="AF77" t="s">
        <v>41</v>
      </c>
      <c r="AG77" t="s">
        <v>42</v>
      </c>
      <c r="AH77" t="s">
        <v>195</v>
      </c>
      <c r="AI77" t="s">
        <v>213</v>
      </c>
    </row>
    <row r="78" spans="1:35">
      <c r="B78" t="s">
        <v>123</v>
      </c>
      <c r="C78" s="7" t="e">
        <f>#REF!</f>
        <v>#REF!</v>
      </c>
      <c r="D78" s="7" t="e">
        <f>#REF!</f>
        <v>#REF!</v>
      </c>
      <c r="E78" s="7" t="e">
        <f>#REF!</f>
        <v>#REF!</v>
      </c>
      <c r="F78" s="7" t="e">
        <f>#REF!</f>
        <v>#REF!</v>
      </c>
      <c r="G78" s="7" t="e">
        <f>#REF!</f>
        <v>#REF!</v>
      </c>
      <c r="H78" s="7" t="e">
        <f>#REF!</f>
        <v>#REF!</v>
      </c>
      <c r="I78" s="7" t="e">
        <f>#REF!</f>
        <v>#REF!</v>
      </c>
      <c r="J78" s="7" t="e">
        <f>#REF!</f>
        <v>#REF!</v>
      </c>
      <c r="K78" s="7" t="e">
        <f>#REF!</f>
        <v>#REF!</v>
      </c>
      <c r="L78" s="7" t="e">
        <f>#REF!</f>
        <v>#REF!</v>
      </c>
      <c r="M78" s="7" t="e">
        <f>#REF!</f>
        <v>#REF!</v>
      </c>
      <c r="N78" s="7" t="e">
        <f>#REF!</f>
        <v>#REF!</v>
      </c>
      <c r="O78" s="7" t="e">
        <f>#REF!</f>
        <v>#REF!</v>
      </c>
      <c r="P78" s="7" t="e">
        <f>#REF!</f>
        <v>#REF!</v>
      </c>
      <c r="Q78" s="7" t="e">
        <f>#REF!</f>
        <v>#REF!</v>
      </c>
      <c r="R78" s="7" t="e">
        <f>#REF!</f>
        <v>#REF!</v>
      </c>
      <c r="S78" s="7" t="e">
        <f>#REF!</f>
        <v>#REF!</v>
      </c>
      <c r="T78" s="7" t="e">
        <f>#REF!</f>
        <v>#REF!</v>
      </c>
      <c r="U78" s="7" t="e">
        <f>#REF!</f>
        <v>#REF!</v>
      </c>
      <c r="V78" s="7" t="e">
        <f>#REF!</f>
        <v>#REF!</v>
      </c>
      <c r="W78" s="7" t="e">
        <f>#REF!</f>
        <v>#REF!</v>
      </c>
      <c r="X78" s="7" t="e">
        <f>#REF!</f>
        <v>#REF!</v>
      </c>
      <c r="Y78" s="7" t="e">
        <f>#REF!</f>
        <v>#REF!</v>
      </c>
      <c r="Z78" s="7" t="e">
        <f>#REF!</f>
        <v>#REF!</v>
      </c>
      <c r="AA78" s="7" t="e">
        <f>#REF!</f>
        <v>#REF!</v>
      </c>
      <c r="AB78" s="7" t="e">
        <f>#REF!</f>
        <v>#REF!</v>
      </c>
      <c r="AC78" s="7" t="e">
        <f>#REF!</f>
        <v>#REF!</v>
      </c>
      <c r="AD78" s="7" t="e">
        <f>#REF!</f>
        <v>#REF!</v>
      </c>
      <c r="AE78" s="7" t="e">
        <f>#REF!</f>
        <v>#REF!</v>
      </c>
      <c r="AF78" s="7" t="e">
        <f>#REF!</f>
        <v>#REF!</v>
      </c>
      <c r="AG78" s="7" t="e">
        <f>#REF!</f>
        <v>#REF!</v>
      </c>
      <c r="AH78" s="7" t="e">
        <f>#REF!</f>
        <v>#REF!</v>
      </c>
      <c r="AI78" s="7" t="e">
        <f>#REF!</f>
        <v>#REF!</v>
      </c>
    </row>
    <row r="79" spans="1:35">
      <c r="A79" s="76" t="s">
        <v>946</v>
      </c>
      <c r="B79" s="76" t="s">
        <v>124</v>
      </c>
      <c r="C79" s="80" t="e">
        <f>#REF!</f>
        <v>#REF!</v>
      </c>
      <c r="D79" s="80" t="e">
        <f>#REF!</f>
        <v>#REF!</v>
      </c>
      <c r="E79" s="80" t="e">
        <f>#REF!</f>
        <v>#REF!</v>
      </c>
      <c r="F79" s="80" t="e">
        <f>#REF!</f>
        <v>#REF!</v>
      </c>
      <c r="G79" s="80" t="e">
        <f>#REF!</f>
        <v>#REF!</v>
      </c>
      <c r="H79" s="80" t="e">
        <f>#REF!</f>
        <v>#REF!</v>
      </c>
      <c r="I79" s="80" t="e">
        <f>#REF!</f>
        <v>#REF!</v>
      </c>
      <c r="J79" s="80" t="e">
        <f>#REF!</f>
        <v>#REF!</v>
      </c>
      <c r="K79" s="80" t="e">
        <f>#REF!</f>
        <v>#REF!</v>
      </c>
      <c r="L79" s="80" t="e">
        <f>#REF!</f>
        <v>#REF!</v>
      </c>
      <c r="M79" s="80" t="e">
        <f>#REF!</f>
        <v>#REF!</v>
      </c>
      <c r="N79" s="80" t="e">
        <f>#REF!</f>
        <v>#REF!</v>
      </c>
      <c r="O79" s="80" t="e">
        <f>#REF!</f>
        <v>#REF!</v>
      </c>
      <c r="P79" s="80" t="e">
        <f>#REF!</f>
        <v>#REF!</v>
      </c>
      <c r="Q79" s="80" t="e">
        <f>#REF!</f>
        <v>#REF!</v>
      </c>
      <c r="R79" s="80" t="e">
        <f>#REF!</f>
        <v>#REF!</v>
      </c>
      <c r="S79" s="80" t="e">
        <f>#REF!</f>
        <v>#REF!</v>
      </c>
      <c r="T79" s="80" t="e">
        <f>#REF!</f>
        <v>#REF!</v>
      </c>
      <c r="U79" s="80" t="e">
        <f>#REF!</f>
        <v>#REF!</v>
      </c>
      <c r="V79" s="80" t="e">
        <f>#REF!</f>
        <v>#REF!</v>
      </c>
      <c r="W79" s="80" t="e">
        <f>#REF!</f>
        <v>#REF!</v>
      </c>
      <c r="X79" s="80" t="e">
        <f>#REF!</f>
        <v>#REF!</v>
      </c>
      <c r="Y79" s="80" t="e">
        <f>#REF!</f>
        <v>#REF!</v>
      </c>
      <c r="Z79" s="80" t="e">
        <f>#REF!</f>
        <v>#REF!</v>
      </c>
      <c r="AA79" s="80" t="e">
        <f>#REF!</f>
        <v>#REF!</v>
      </c>
      <c r="AB79" s="80" t="e">
        <f>#REF!</f>
        <v>#REF!</v>
      </c>
      <c r="AC79" s="80" t="e">
        <f>#REF!</f>
        <v>#REF!</v>
      </c>
      <c r="AD79" s="80" t="e">
        <f>#REF!</f>
        <v>#REF!</v>
      </c>
      <c r="AE79" s="80" t="e">
        <f>#REF!</f>
        <v>#REF!</v>
      </c>
      <c r="AF79" s="80" t="e">
        <f>#REF!</f>
        <v>#REF!</v>
      </c>
      <c r="AG79" s="80" t="e">
        <f>#REF!</f>
        <v>#REF!</v>
      </c>
      <c r="AH79" s="80" t="e">
        <f>#REF!</f>
        <v>#REF!</v>
      </c>
      <c r="AI79" s="80" t="e">
        <f>#REF!</f>
        <v>#REF!</v>
      </c>
    </row>
    <row r="80" spans="1:35">
      <c r="B80" t="s">
        <v>125</v>
      </c>
      <c r="C80" s="7" t="e">
        <f>#REF!</f>
        <v>#REF!</v>
      </c>
      <c r="D80" s="7" t="e">
        <f>#REF!</f>
        <v>#REF!</v>
      </c>
      <c r="E80" s="7" t="e">
        <f>#REF!</f>
        <v>#REF!</v>
      </c>
      <c r="F80" s="7" t="e">
        <f>#REF!</f>
        <v>#REF!</v>
      </c>
      <c r="G80" s="7" t="e">
        <f>#REF!</f>
        <v>#REF!</v>
      </c>
      <c r="H80" s="7" t="e">
        <f>#REF!</f>
        <v>#REF!</v>
      </c>
      <c r="I80" s="7" t="e">
        <f>#REF!</f>
        <v>#REF!</v>
      </c>
      <c r="J80" s="7" t="e">
        <f>#REF!</f>
        <v>#REF!</v>
      </c>
      <c r="K80" s="7" t="e">
        <f>#REF!</f>
        <v>#REF!</v>
      </c>
      <c r="L80" s="7" t="e">
        <f>#REF!</f>
        <v>#REF!</v>
      </c>
      <c r="M80" s="7" t="e">
        <f>#REF!</f>
        <v>#REF!</v>
      </c>
      <c r="N80" s="7" t="e">
        <f>#REF!</f>
        <v>#REF!</v>
      </c>
      <c r="O80" s="7" t="e">
        <f>#REF!</f>
        <v>#REF!</v>
      </c>
      <c r="P80" s="7" t="e">
        <f>#REF!</f>
        <v>#REF!</v>
      </c>
      <c r="Q80" s="7" t="e">
        <f>#REF!</f>
        <v>#REF!</v>
      </c>
      <c r="R80" s="7" t="e">
        <f>#REF!</f>
        <v>#REF!</v>
      </c>
      <c r="S80" s="7" t="e">
        <f>#REF!</f>
        <v>#REF!</v>
      </c>
      <c r="T80" s="7" t="e">
        <f>#REF!</f>
        <v>#REF!</v>
      </c>
      <c r="U80" s="7" t="e">
        <f>#REF!</f>
        <v>#REF!</v>
      </c>
      <c r="V80" s="7" t="e">
        <f>#REF!</f>
        <v>#REF!</v>
      </c>
      <c r="W80" s="7" t="e">
        <f>#REF!</f>
        <v>#REF!</v>
      </c>
      <c r="X80" s="7" t="e">
        <f>#REF!</f>
        <v>#REF!</v>
      </c>
      <c r="Y80" s="7" t="e">
        <f>#REF!</f>
        <v>#REF!</v>
      </c>
      <c r="Z80" s="7" t="e">
        <f>#REF!</f>
        <v>#REF!</v>
      </c>
      <c r="AA80" s="7" t="e">
        <f>#REF!</f>
        <v>#REF!</v>
      </c>
      <c r="AB80" s="7" t="e">
        <f>#REF!</f>
        <v>#REF!</v>
      </c>
      <c r="AC80" s="7" t="e">
        <f>#REF!</f>
        <v>#REF!</v>
      </c>
      <c r="AD80" s="7" t="e">
        <f>#REF!</f>
        <v>#REF!</v>
      </c>
      <c r="AE80" s="7" t="e">
        <f>#REF!</f>
        <v>#REF!</v>
      </c>
      <c r="AF80" s="7" t="e">
        <f>#REF!</f>
        <v>#REF!</v>
      </c>
      <c r="AG80" s="7" t="e">
        <f>#REF!</f>
        <v>#REF!</v>
      </c>
      <c r="AH80" s="7" t="e">
        <f>#REF!</f>
        <v>#REF!</v>
      </c>
      <c r="AI80" s="7" t="e">
        <f>#REF!</f>
        <v>#REF!</v>
      </c>
    </row>
    <row r="81" spans="1:38">
      <c r="A81" s="76" t="s">
        <v>946</v>
      </c>
      <c r="B81" s="76" t="s">
        <v>192</v>
      </c>
      <c r="C81" s="80" t="e">
        <f>#REF!</f>
        <v>#REF!</v>
      </c>
      <c r="D81" s="80" t="e">
        <f>#REF!</f>
        <v>#REF!</v>
      </c>
      <c r="E81" s="80" t="e">
        <f>#REF!</f>
        <v>#REF!</v>
      </c>
      <c r="F81" s="80" t="e">
        <f>#REF!</f>
        <v>#REF!</v>
      </c>
      <c r="G81" s="80" t="e">
        <f>#REF!</f>
        <v>#REF!</v>
      </c>
      <c r="H81" s="80" t="e">
        <f>#REF!</f>
        <v>#REF!</v>
      </c>
      <c r="I81" s="80" t="e">
        <f>#REF!</f>
        <v>#REF!</v>
      </c>
      <c r="J81" s="80" t="e">
        <f>#REF!</f>
        <v>#REF!</v>
      </c>
      <c r="K81" s="80" t="e">
        <f>#REF!</f>
        <v>#REF!</v>
      </c>
      <c r="L81" s="80" t="e">
        <f>#REF!</f>
        <v>#REF!</v>
      </c>
      <c r="M81" s="80" t="e">
        <f>#REF!</f>
        <v>#REF!</v>
      </c>
      <c r="N81" s="80" t="e">
        <f>#REF!</f>
        <v>#REF!</v>
      </c>
      <c r="O81" s="80" t="e">
        <f>#REF!</f>
        <v>#REF!</v>
      </c>
      <c r="P81" s="80" t="e">
        <f>#REF!</f>
        <v>#REF!</v>
      </c>
      <c r="Q81" s="80" t="e">
        <f>#REF!</f>
        <v>#REF!</v>
      </c>
      <c r="R81" s="80" t="e">
        <f>#REF!</f>
        <v>#REF!</v>
      </c>
      <c r="S81" s="80" t="e">
        <f>#REF!</f>
        <v>#REF!</v>
      </c>
      <c r="T81" s="80" t="e">
        <f>#REF!</f>
        <v>#REF!</v>
      </c>
      <c r="U81" s="80" t="e">
        <f>#REF!</f>
        <v>#REF!</v>
      </c>
      <c r="V81" s="80" t="e">
        <f>#REF!</f>
        <v>#REF!</v>
      </c>
      <c r="W81" s="80" t="e">
        <f>#REF!</f>
        <v>#REF!</v>
      </c>
      <c r="X81" s="80" t="e">
        <f>#REF!</f>
        <v>#REF!</v>
      </c>
      <c r="Y81" s="80" t="e">
        <f>#REF!</f>
        <v>#REF!</v>
      </c>
      <c r="Z81" s="80" t="e">
        <f>#REF!</f>
        <v>#REF!</v>
      </c>
      <c r="AA81" s="80" t="e">
        <f>#REF!</f>
        <v>#REF!</v>
      </c>
      <c r="AB81" s="80" t="e">
        <f>#REF!</f>
        <v>#REF!</v>
      </c>
      <c r="AC81" s="80" t="e">
        <f>#REF!</f>
        <v>#REF!</v>
      </c>
      <c r="AD81" s="80" t="e">
        <f>#REF!</f>
        <v>#REF!</v>
      </c>
      <c r="AE81" s="80" t="e">
        <f>#REF!</f>
        <v>#REF!</v>
      </c>
      <c r="AF81" s="80" t="e">
        <f>#REF!</f>
        <v>#REF!</v>
      </c>
      <c r="AG81" s="80" t="e">
        <f>#REF!</f>
        <v>#REF!</v>
      </c>
      <c r="AH81" s="80" t="e">
        <f>#REF!</f>
        <v>#REF!</v>
      </c>
      <c r="AI81" s="80" t="e">
        <f>#REF!</f>
        <v>#REF!</v>
      </c>
    </row>
    <row r="82" spans="1:3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t="s">
        <v>974</v>
      </c>
    </row>
    <row r="83" spans="1:38">
      <c r="C83" t="s">
        <v>12</v>
      </c>
      <c r="D83" t="s">
        <v>13</v>
      </c>
      <c r="E83" t="s">
        <v>14</v>
      </c>
      <c r="F83" t="s">
        <v>15</v>
      </c>
      <c r="G83" t="s">
        <v>16</v>
      </c>
      <c r="H83" t="s">
        <v>17</v>
      </c>
      <c r="I83" t="s">
        <v>18</v>
      </c>
      <c r="J83" t="s">
        <v>19</v>
      </c>
      <c r="K83" t="s">
        <v>20</v>
      </c>
      <c r="L83" t="s">
        <v>21</v>
      </c>
      <c r="M83" t="s">
        <v>22</v>
      </c>
      <c r="N83" t="s">
        <v>23</v>
      </c>
      <c r="O83" t="s">
        <v>24</v>
      </c>
      <c r="P83" t="s">
        <v>25</v>
      </c>
      <c r="Q83" t="s">
        <v>26</v>
      </c>
      <c r="R83" t="s">
        <v>27</v>
      </c>
      <c r="S83" t="s">
        <v>28</v>
      </c>
      <c r="T83" t="s">
        <v>29</v>
      </c>
      <c r="U83" t="s">
        <v>30</v>
      </c>
      <c r="V83" t="s">
        <v>31</v>
      </c>
      <c r="W83" t="s">
        <v>32</v>
      </c>
      <c r="X83" t="s">
        <v>33</v>
      </c>
      <c r="Y83" t="s">
        <v>34</v>
      </c>
      <c r="Z83" t="s">
        <v>35</v>
      </c>
      <c r="AA83" t="s">
        <v>36</v>
      </c>
      <c r="AB83" t="s">
        <v>37</v>
      </c>
      <c r="AC83" t="s">
        <v>38</v>
      </c>
      <c r="AD83" t="s">
        <v>39</v>
      </c>
      <c r="AE83" t="s">
        <v>40</v>
      </c>
      <c r="AF83" t="s">
        <v>41</v>
      </c>
      <c r="AG83" t="s">
        <v>42</v>
      </c>
      <c r="AH83" t="s">
        <v>195</v>
      </c>
      <c r="AI83" t="s">
        <v>213</v>
      </c>
      <c r="AJ83" s="76" t="s">
        <v>510</v>
      </c>
    </row>
    <row r="84" spans="1:38">
      <c r="B84" t="s">
        <v>123</v>
      </c>
      <c r="C84" s="12" t="e">
        <f>#REF!</f>
        <v>#REF!</v>
      </c>
      <c r="D84" s="12" t="e">
        <f>#REF!</f>
        <v>#REF!</v>
      </c>
      <c r="E84" s="12" t="e">
        <f>#REF!</f>
        <v>#REF!</v>
      </c>
      <c r="F84" s="12" t="e">
        <f>#REF!</f>
        <v>#REF!</v>
      </c>
      <c r="G84" s="12" t="e">
        <f>#REF!</f>
        <v>#REF!</v>
      </c>
      <c r="H84" s="12" t="e">
        <f>#REF!</f>
        <v>#REF!</v>
      </c>
      <c r="I84" s="12" t="e">
        <f>#REF!</f>
        <v>#REF!</v>
      </c>
      <c r="J84" s="12" t="e">
        <f>#REF!</f>
        <v>#REF!</v>
      </c>
      <c r="K84" s="12" t="e">
        <f>#REF!</f>
        <v>#REF!</v>
      </c>
      <c r="L84" s="12" t="e">
        <f>#REF!</f>
        <v>#REF!</v>
      </c>
      <c r="M84" s="12" t="e">
        <f>#REF!</f>
        <v>#REF!</v>
      </c>
      <c r="N84" s="12" t="e">
        <f>#REF!</f>
        <v>#REF!</v>
      </c>
      <c r="O84" s="12" t="e">
        <f>#REF!</f>
        <v>#REF!</v>
      </c>
      <c r="P84" s="12" t="e">
        <f>#REF!</f>
        <v>#REF!</v>
      </c>
      <c r="Q84" s="12" t="e">
        <f>#REF!</f>
        <v>#REF!</v>
      </c>
      <c r="R84" s="12" t="e">
        <f>#REF!</f>
        <v>#REF!</v>
      </c>
      <c r="S84" s="12" t="e">
        <f>#REF!</f>
        <v>#REF!</v>
      </c>
      <c r="T84" s="12" t="e">
        <f>#REF!</f>
        <v>#REF!</v>
      </c>
      <c r="U84" s="12" t="e">
        <f>#REF!</f>
        <v>#REF!</v>
      </c>
      <c r="V84" s="12" t="e">
        <f>#REF!</f>
        <v>#REF!</v>
      </c>
      <c r="W84" s="12" t="e">
        <f>#REF!</f>
        <v>#REF!</v>
      </c>
      <c r="X84" s="12" t="e">
        <f>#REF!</f>
        <v>#REF!</v>
      </c>
      <c r="Y84" s="12" t="e">
        <f>#REF!</f>
        <v>#REF!</v>
      </c>
      <c r="Z84" s="12" t="e">
        <f>#REF!</f>
        <v>#REF!</v>
      </c>
      <c r="AA84" s="12" t="e">
        <f>#REF!</f>
        <v>#REF!</v>
      </c>
      <c r="AB84" s="12" t="e">
        <f>#REF!</f>
        <v>#REF!</v>
      </c>
      <c r="AC84" s="12" t="e">
        <f>#REF!</f>
        <v>#REF!</v>
      </c>
      <c r="AD84" s="12" t="e">
        <f>#REF!</f>
        <v>#REF!</v>
      </c>
      <c r="AE84" s="12" t="e">
        <f>#REF!</f>
        <v>#REF!</v>
      </c>
      <c r="AF84" s="12" t="e">
        <f>#REF!</f>
        <v>#REF!</v>
      </c>
      <c r="AG84" s="12" t="e">
        <f>#REF!</f>
        <v>#REF!</v>
      </c>
      <c r="AH84" s="12" t="e">
        <f>#REF!</f>
        <v>#REF!</v>
      </c>
      <c r="AI84" s="12" t="e">
        <f>#REF!</f>
        <v>#REF!</v>
      </c>
      <c r="AJ84" s="77" t="e">
        <f>Prelim_totCO2_gen!P73</f>
        <v>#REF!</v>
      </c>
    </row>
    <row r="85" spans="1:38">
      <c r="B85" t="s">
        <v>124</v>
      </c>
      <c r="C85" s="12" t="e">
        <f>#REF!</f>
        <v>#REF!</v>
      </c>
      <c r="D85" s="12" t="e">
        <f>#REF!</f>
        <v>#REF!</v>
      </c>
      <c r="E85" s="12" t="e">
        <f>#REF!</f>
        <v>#REF!</v>
      </c>
      <c r="F85" s="12" t="e">
        <f>#REF!</f>
        <v>#REF!</v>
      </c>
      <c r="G85" s="12" t="e">
        <f>#REF!</f>
        <v>#REF!</v>
      </c>
      <c r="H85" s="12" t="e">
        <f>#REF!</f>
        <v>#REF!</v>
      </c>
      <c r="I85" s="12" t="e">
        <f>#REF!</f>
        <v>#REF!</v>
      </c>
      <c r="J85" s="12" t="e">
        <f>#REF!</f>
        <v>#REF!</v>
      </c>
      <c r="K85" s="12" t="e">
        <f>#REF!</f>
        <v>#REF!</v>
      </c>
      <c r="L85" s="12" t="e">
        <f>#REF!</f>
        <v>#REF!</v>
      </c>
      <c r="M85" s="12" t="e">
        <f>#REF!</f>
        <v>#REF!</v>
      </c>
      <c r="N85" s="12" t="e">
        <f>#REF!</f>
        <v>#REF!</v>
      </c>
      <c r="O85" s="12" t="e">
        <f>#REF!</f>
        <v>#REF!</v>
      </c>
      <c r="P85" s="12" t="e">
        <f>#REF!</f>
        <v>#REF!</v>
      </c>
      <c r="Q85" s="12" t="e">
        <f>#REF!</f>
        <v>#REF!</v>
      </c>
      <c r="R85" s="12" t="e">
        <f>#REF!</f>
        <v>#REF!</v>
      </c>
      <c r="S85" s="12" t="e">
        <f>#REF!</f>
        <v>#REF!</v>
      </c>
      <c r="T85" s="12" t="e">
        <f>#REF!</f>
        <v>#REF!</v>
      </c>
      <c r="U85" s="12" t="e">
        <f>#REF!</f>
        <v>#REF!</v>
      </c>
      <c r="V85" s="12" t="e">
        <f>#REF!</f>
        <v>#REF!</v>
      </c>
      <c r="W85" s="12" t="e">
        <f>#REF!</f>
        <v>#REF!</v>
      </c>
      <c r="X85" s="12" t="e">
        <f>#REF!</f>
        <v>#REF!</v>
      </c>
      <c r="Y85" s="12" t="e">
        <f>#REF!</f>
        <v>#REF!</v>
      </c>
      <c r="Z85" s="12" t="e">
        <f>#REF!</f>
        <v>#REF!</v>
      </c>
      <c r="AA85" s="12" t="e">
        <f>#REF!</f>
        <v>#REF!</v>
      </c>
      <c r="AB85" s="12" t="e">
        <f>#REF!</f>
        <v>#REF!</v>
      </c>
      <c r="AC85" s="12" t="e">
        <f>#REF!</f>
        <v>#REF!</v>
      </c>
      <c r="AD85" s="12" t="e">
        <f>#REF!</f>
        <v>#REF!</v>
      </c>
      <c r="AE85" s="12" t="e">
        <f>#REF!</f>
        <v>#REF!</v>
      </c>
      <c r="AF85" s="12" t="e">
        <f>#REF!</f>
        <v>#REF!</v>
      </c>
      <c r="AG85" s="12" t="e">
        <f>#REF!</f>
        <v>#REF!</v>
      </c>
      <c r="AH85" s="12" t="e">
        <f>#REF!</f>
        <v>#REF!</v>
      </c>
      <c r="AI85" s="12" t="e">
        <f>#REF!</f>
        <v>#REF!</v>
      </c>
      <c r="AJ85" s="77" t="e">
        <f>Prelim_totCO2_gen!P74</f>
        <v>#REF!</v>
      </c>
    </row>
    <row r="86" spans="1:38">
      <c r="B86" t="s">
        <v>125</v>
      </c>
      <c r="C86" s="12" t="e">
        <f>#REF!</f>
        <v>#REF!</v>
      </c>
      <c r="D86" s="12" t="e">
        <f>#REF!</f>
        <v>#REF!</v>
      </c>
      <c r="E86" s="12" t="e">
        <f>#REF!</f>
        <v>#REF!</v>
      </c>
      <c r="F86" s="12" t="e">
        <f>#REF!</f>
        <v>#REF!</v>
      </c>
      <c r="G86" s="12" t="e">
        <f>#REF!</f>
        <v>#REF!</v>
      </c>
      <c r="H86" s="12" t="e">
        <f>#REF!</f>
        <v>#REF!</v>
      </c>
      <c r="I86" s="12" t="e">
        <f>#REF!</f>
        <v>#REF!</v>
      </c>
      <c r="J86" s="12" t="e">
        <f>#REF!</f>
        <v>#REF!</v>
      </c>
      <c r="K86" s="12" t="e">
        <f>#REF!</f>
        <v>#REF!</v>
      </c>
      <c r="L86" s="12" t="e">
        <f>#REF!</f>
        <v>#REF!</v>
      </c>
      <c r="M86" s="12" t="e">
        <f>#REF!</f>
        <v>#REF!</v>
      </c>
      <c r="N86" s="12" t="e">
        <f>#REF!</f>
        <v>#REF!</v>
      </c>
      <c r="O86" s="12" t="e">
        <f>#REF!</f>
        <v>#REF!</v>
      </c>
      <c r="P86" s="12" t="e">
        <f>#REF!</f>
        <v>#REF!</v>
      </c>
      <c r="Q86" s="12" t="e">
        <f>#REF!</f>
        <v>#REF!</v>
      </c>
      <c r="R86" s="12" t="e">
        <f>#REF!</f>
        <v>#REF!</v>
      </c>
      <c r="S86" s="12" t="e">
        <f>#REF!</f>
        <v>#REF!</v>
      </c>
      <c r="T86" s="12" t="e">
        <f>#REF!</f>
        <v>#REF!</v>
      </c>
      <c r="U86" s="12" t="e">
        <f>#REF!</f>
        <v>#REF!</v>
      </c>
      <c r="V86" s="12" t="e">
        <f>#REF!</f>
        <v>#REF!</v>
      </c>
      <c r="W86" s="12" t="e">
        <f>#REF!</f>
        <v>#REF!</v>
      </c>
      <c r="X86" s="12" t="e">
        <f>#REF!</f>
        <v>#REF!</v>
      </c>
      <c r="Y86" s="12" t="e">
        <f>#REF!</f>
        <v>#REF!</v>
      </c>
      <c r="Z86" s="12" t="e">
        <f>#REF!</f>
        <v>#REF!</v>
      </c>
      <c r="AA86" s="12" t="e">
        <f>#REF!</f>
        <v>#REF!</v>
      </c>
      <c r="AB86" s="12" t="e">
        <f>#REF!</f>
        <v>#REF!</v>
      </c>
      <c r="AC86" s="12" t="e">
        <f>#REF!</f>
        <v>#REF!</v>
      </c>
      <c r="AD86" s="12" t="e">
        <f>#REF!</f>
        <v>#REF!</v>
      </c>
      <c r="AE86" s="12" t="e">
        <f>#REF!</f>
        <v>#REF!</v>
      </c>
      <c r="AF86" s="12" t="e">
        <f>#REF!</f>
        <v>#REF!</v>
      </c>
      <c r="AG86" s="12" t="e">
        <f>#REF!</f>
        <v>#REF!</v>
      </c>
      <c r="AH86" s="12" t="e">
        <f>#REF!</f>
        <v>#REF!</v>
      </c>
      <c r="AI86" s="12" t="e">
        <f>#REF!</f>
        <v>#REF!</v>
      </c>
      <c r="AJ86" s="77" t="e">
        <f>Prelim_totCO2_gen!P75</f>
        <v>#REF!</v>
      </c>
    </row>
    <row r="87" spans="1:38">
      <c r="B87" t="s">
        <v>126</v>
      </c>
      <c r="C87" s="12" t="e">
        <f>#REF!</f>
        <v>#REF!</v>
      </c>
      <c r="D87" s="12" t="e">
        <f>#REF!</f>
        <v>#REF!</v>
      </c>
      <c r="E87" s="12" t="e">
        <f>#REF!</f>
        <v>#REF!</v>
      </c>
      <c r="F87" s="12" t="e">
        <f>#REF!</f>
        <v>#REF!</v>
      </c>
      <c r="G87" s="12" t="e">
        <f>#REF!</f>
        <v>#REF!</v>
      </c>
      <c r="H87" s="12" t="e">
        <f>#REF!</f>
        <v>#REF!</v>
      </c>
      <c r="I87" s="12" t="e">
        <f>#REF!</f>
        <v>#REF!</v>
      </c>
      <c r="J87" s="12" t="e">
        <f>#REF!</f>
        <v>#REF!</v>
      </c>
      <c r="K87" s="12" t="e">
        <f>#REF!</f>
        <v>#REF!</v>
      </c>
      <c r="L87" s="12" t="e">
        <f>#REF!</f>
        <v>#REF!</v>
      </c>
      <c r="M87" s="12" t="e">
        <f>#REF!</f>
        <v>#REF!</v>
      </c>
      <c r="N87" s="12" t="e">
        <f>#REF!</f>
        <v>#REF!</v>
      </c>
      <c r="O87" s="12" t="e">
        <f>#REF!</f>
        <v>#REF!</v>
      </c>
      <c r="P87" s="12" t="e">
        <f>#REF!</f>
        <v>#REF!</v>
      </c>
      <c r="Q87" s="12" t="e">
        <f>#REF!</f>
        <v>#REF!</v>
      </c>
      <c r="R87" s="12" t="e">
        <f>#REF!</f>
        <v>#REF!</v>
      </c>
      <c r="S87" s="12" t="e">
        <f>#REF!</f>
        <v>#REF!</v>
      </c>
      <c r="T87" s="12" t="e">
        <f>#REF!</f>
        <v>#REF!</v>
      </c>
      <c r="U87" s="12" t="e">
        <f>#REF!</f>
        <v>#REF!</v>
      </c>
      <c r="V87" s="12" t="e">
        <f>#REF!</f>
        <v>#REF!</v>
      </c>
      <c r="W87" s="12" t="e">
        <f>#REF!</f>
        <v>#REF!</v>
      </c>
      <c r="X87" s="12" t="e">
        <f>#REF!</f>
        <v>#REF!</v>
      </c>
      <c r="Y87" s="12" t="e">
        <f>#REF!</f>
        <v>#REF!</v>
      </c>
      <c r="Z87" s="12" t="e">
        <f>#REF!</f>
        <v>#REF!</v>
      </c>
      <c r="AA87" s="12" t="e">
        <f>#REF!</f>
        <v>#REF!</v>
      </c>
      <c r="AB87" s="12" t="e">
        <f>#REF!</f>
        <v>#REF!</v>
      </c>
      <c r="AC87" s="12" t="e">
        <f>#REF!</f>
        <v>#REF!</v>
      </c>
      <c r="AD87" s="12" t="e">
        <f>#REF!</f>
        <v>#REF!</v>
      </c>
      <c r="AE87" s="12" t="e">
        <f>#REF!</f>
        <v>#REF!</v>
      </c>
      <c r="AF87" s="12" t="e">
        <f>#REF!</f>
        <v>#REF!</v>
      </c>
      <c r="AG87" s="12" t="e">
        <f>#REF!</f>
        <v>#REF!</v>
      </c>
      <c r="AH87" s="12" t="e">
        <f>#REF!</f>
        <v>#REF!</v>
      </c>
      <c r="AI87" s="12" t="e">
        <f>#REF!</f>
        <v>#REF!</v>
      </c>
      <c r="AJ87" s="77" t="e">
        <f>Prelim_totCO2_gen!P76</f>
        <v>#REF!</v>
      </c>
    </row>
    <row r="88" spans="1:38">
      <c r="B88" t="s">
        <v>127</v>
      </c>
      <c r="C88" s="12" t="e">
        <f>#REF!</f>
        <v>#REF!</v>
      </c>
      <c r="D88" s="12" t="e">
        <f>#REF!</f>
        <v>#REF!</v>
      </c>
      <c r="E88" s="12" t="e">
        <f>#REF!</f>
        <v>#REF!</v>
      </c>
      <c r="F88" s="12" t="e">
        <f>#REF!</f>
        <v>#REF!</v>
      </c>
      <c r="G88" s="12" t="e">
        <f>#REF!</f>
        <v>#REF!</v>
      </c>
      <c r="H88" s="12" t="e">
        <f>#REF!</f>
        <v>#REF!</v>
      </c>
      <c r="I88" s="12" t="e">
        <f>#REF!</f>
        <v>#REF!</v>
      </c>
      <c r="J88" s="12" t="e">
        <f>#REF!</f>
        <v>#REF!</v>
      </c>
      <c r="K88" s="12" t="e">
        <f>#REF!</f>
        <v>#REF!</v>
      </c>
      <c r="L88" s="12" t="e">
        <f>#REF!</f>
        <v>#REF!</v>
      </c>
      <c r="M88" s="12" t="e">
        <f>#REF!</f>
        <v>#REF!</v>
      </c>
      <c r="N88" s="12" t="e">
        <f>#REF!</f>
        <v>#REF!</v>
      </c>
      <c r="O88" s="12" t="e">
        <f>#REF!</f>
        <v>#REF!</v>
      </c>
      <c r="P88" s="12" t="e">
        <f>#REF!</f>
        <v>#REF!</v>
      </c>
      <c r="Q88" s="12" t="e">
        <f>#REF!</f>
        <v>#REF!</v>
      </c>
      <c r="R88" s="12" t="e">
        <f>#REF!</f>
        <v>#REF!</v>
      </c>
      <c r="S88" s="12" t="e">
        <f>#REF!</f>
        <v>#REF!</v>
      </c>
      <c r="T88" s="12" t="e">
        <f>#REF!</f>
        <v>#REF!</v>
      </c>
      <c r="U88" s="12" t="e">
        <f>#REF!</f>
        <v>#REF!</v>
      </c>
      <c r="V88" s="12" t="e">
        <f>#REF!</f>
        <v>#REF!</v>
      </c>
      <c r="W88" s="12" t="e">
        <f>#REF!</f>
        <v>#REF!</v>
      </c>
      <c r="X88" s="12" t="e">
        <f>#REF!</f>
        <v>#REF!</v>
      </c>
      <c r="Y88" s="12" t="e">
        <f>#REF!</f>
        <v>#REF!</v>
      </c>
      <c r="Z88" s="12" t="e">
        <f>#REF!</f>
        <v>#REF!</v>
      </c>
      <c r="AA88" s="12" t="e">
        <f>#REF!</f>
        <v>#REF!</v>
      </c>
      <c r="AB88" s="12" t="e">
        <f>#REF!</f>
        <v>#REF!</v>
      </c>
      <c r="AC88" s="12" t="e">
        <f>#REF!</f>
        <v>#REF!</v>
      </c>
      <c r="AD88" s="12" t="e">
        <f>#REF!</f>
        <v>#REF!</v>
      </c>
      <c r="AE88" s="12" t="e">
        <f>#REF!</f>
        <v>#REF!</v>
      </c>
      <c r="AF88" s="12" t="e">
        <f>#REF!</f>
        <v>#REF!</v>
      </c>
      <c r="AG88" s="12" t="e">
        <f>#REF!</f>
        <v>#REF!</v>
      </c>
      <c r="AH88" s="12" t="e">
        <f>#REF!</f>
        <v>#REF!</v>
      </c>
      <c r="AI88" s="12" t="e">
        <f>#REF!</f>
        <v>#REF!</v>
      </c>
      <c r="AJ88" s="77" t="e">
        <f>Prelim_totCO2_gen!P77</f>
        <v>#REF!</v>
      </c>
    </row>
    <row r="89" spans="1:38">
      <c r="B89" t="s">
        <v>128</v>
      </c>
      <c r="C89" s="12" t="e">
        <f>#REF!</f>
        <v>#REF!</v>
      </c>
      <c r="D89" s="12" t="e">
        <f>#REF!</f>
        <v>#REF!</v>
      </c>
      <c r="E89" s="12" t="e">
        <f>#REF!</f>
        <v>#REF!</v>
      </c>
      <c r="F89" s="12" t="e">
        <f>#REF!</f>
        <v>#REF!</v>
      </c>
      <c r="G89" s="12" t="e">
        <f>#REF!</f>
        <v>#REF!</v>
      </c>
      <c r="H89" s="12" t="e">
        <f>#REF!</f>
        <v>#REF!</v>
      </c>
      <c r="I89" s="12" t="e">
        <f>#REF!</f>
        <v>#REF!</v>
      </c>
      <c r="J89" s="12" t="e">
        <f>#REF!</f>
        <v>#REF!</v>
      </c>
      <c r="K89" s="12" t="e">
        <f>#REF!</f>
        <v>#REF!</v>
      </c>
      <c r="L89" s="12" t="e">
        <f>#REF!</f>
        <v>#REF!</v>
      </c>
      <c r="M89" s="12" t="e">
        <f>#REF!</f>
        <v>#REF!</v>
      </c>
      <c r="N89" s="12" t="e">
        <f>#REF!</f>
        <v>#REF!</v>
      </c>
      <c r="O89" s="12" t="e">
        <f>#REF!</f>
        <v>#REF!</v>
      </c>
      <c r="P89" s="12" t="e">
        <f>#REF!</f>
        <v>#REF!</v>
      </c>
      <c r="Q89" s="12" t="e">
        <f>#REF!</f>
        <v>#REF!</v>
      </c>
      <c r="R89" s="12" t="e">
        <f>#REF!</f>
        <v>#REF!</v>
      </c>
      <c r="S89" s="12" t="e">
        <f>#REF!</f>
        <v>#REF!</v>
      </c>
      <c r="T89" s="12" t="e">
        <f>#REF!</f>
        <v>#REF!</v>
      </c>
      <c r="U89" s="12" t="e">
        <f>#REF!</f>
        <v>#REF!</v>
      </c>
      <c r="V89" s="12" t="e">
        <f>#REF!</f>
        <v>#REF!</v>
      </c>
      <c r="W89" s="12" t="e">
        <f>#REF!</f>
        <v>#REF!</v>
      </c>
      <c r="X89" s="12" t="e">
        <f>#REF!</f>
        <v>#REF!</v>
      </c>
      <c r="Y89" s="12" t="e">
        <f>#REF!</f>
        <v>#REF!</v>
      </c>
      <c r="Z89" s="12" t="e">
        <f>#REF!</f>
        <v>#REF!</v>
      </c>
      <c r="AA89" s="12" t="e">
        <f>#REF!</f>
        <v>#REF!</v>
      </c>
      <c r="AB89" s="12" t="e">
        <f>#REF!</f>
        <v>#REF!</v>
      </c>
      <c r="AC89" s="12" t="e">
        <f>#REF!</f>
        <v>#REF!</v>
      </c>
      <c r="AD89" s="12" t="e">
        <f>#REF!</f>
        <v>#REF!</v>
      </c>
      <c r="AE89" s="12" t="e">
        <f>#REF!</f>
        <v>#REF!</v>
      </c>
      <c r="AF89" s="12" t="e">
        <f>#REF!</f>
        <v>#REF!</v>
      </c>
      <c r="AG89" s="12" t="e">
        <f>#REF!</f>
        <v>#REF!</v>
      </c>
      <c r="AH89" s="12" t="e">
        <f>#REF!</f>
        <v>#REF!</v>
      </c>
      <c r="AI89" s="12" t="e">
        <f>#REF!</f>
        <v>#REF!</v>
      </c>
      <c r="AJ89" s="77" t="e">
        <f>Prelim_totCO2_gen!P78</f>
        <v>#REF!</v>
      </c>
    </row>
    <row r="92" spans="1:38">
      <c r="AI92" s="11"/>
      <c r="AL92" s="17"/>
    </row>
    <row r="93" spans="1:38">
      <c r="AI93" s="11"/>
      <c r="AL93" s="17"/>
    </row>
    <row r="94" spans="1:38">
      <c r="AI94" s="11"/>
      <c r="AL94" s="17"/>
    </row>
    <row r="95" spans="1:38">
      <c r="AI95" s="11"/>
      <c r="AL95" s="17"/>
    </row>
    <row r="96" spans="1:38">
      <c r="AI96" s="11"/>
      <c r="AL96" s="17"/>
    </row>
    <row r="97" spans="35:38">
      <c r="AI97" s="11"/>
      <c r="AL97" s="17"/>
    </row>
    <row r="98" spans="35:38">
      <c r="AI98" s="11"/>
    </row>
    <row r="99" spans="35:38">
      <c r="AI99" s="11"/>
    </row>
    <row r="100" spans="35:38">
      <c r="AI100" s="11"/>
    </row>
    <row r="101" spans="35:38">
      <c r="AI101" s="11"/>
    </row>
    <row r="102" spans="35:38">
      <c r="AI102" s="11"/>
    </row>
    <row r="103" spans="35:38">
      <c r="AI103" s="11"/>
    </row>
    <row r="104" spans="35:38">
      <c r="AI104" s="11"/>
    </row>
    <row r="105" spans="35:38">
      <c r="AI105" s="11"/>
    </row>
    <row r="106" spans="35:38">
      <c r="AI106" s="11"/>
    </row>
    <row r="113" spans="1:41" s="28" customFormat="1" ht="14.4" thickBot="1">
      <c r="AA113" s="30"/>
      <c r="AB113" s="30"/>
      <c r="AC113" s="30"/>
      <c r="AD113" s="30"/>
      <c r="AE113" s="30"/>
      <c r="AF113" s="30"/>
    </row>
    <row r="114" spans="1:41">
      <c r="A114" s="64" t="s">
        <v>926</v>
      </c>
      <c r="AJ114" t="s">
        <v>974</v>
      </c>
    </row>
    <row r="115" spans="1:41">
      <c r="A115" s="16" t="s">
        <v>1063</v>
      </c>
      <c r="C115">
        <v>1990</v>
      </c>
      <c r="D115">
        <v>1991</v>
      </c>
      <c r="E115">
        <v>1992</v>
      </c>
      <c r="F115">
        <v>1993</v>
      </c>
      <c r="G115">
        <v>1994</v>
      </c>
      <c r="H115">
        <v>1995</v>
      </c>
      <c r="I115">
        <v>1996</v>
      </c>
      <c r="J115">
        <v>1997</v>
      </c>
      <c r="K115">
        <v>1998</v>
      </c>
      <c r="L115">
        <v>1999</v>
      </c>
      <c r="M115">
        <v>2000</v>
      </c>
      <c r="N115">
        <v>2001</v>
      </c>
      <c r="O115">
        <v>2002</v>
      </c>
      <c r="P115">
        <v>2003</v>
      </c>
      <c r="Q115">
        <v>2004</v>
      </c>
      <c r="R115">
        <v>2005</v>
      </c>
      <c r="S115">
        <v>2006</v>
      </c>
      <c r="T115">
        <v>2007</v>
      </c>
      <c r="U115">
        <v>2008</v>
      </c>
      <c r="V115">
        <v>2009</v>
      </c>
      <c r="W115">
        <v>2010</v>
      </c>
      <c r="X115">
        <v>2011</v>
      </c>
      <c r="Y115">
        <v>2012</v>
      </c>
      <c r="Z115">
        <v>2013</v>
      </c>
      <c r="AA115">
        <v>2014</v>
      </c>
      <c r="AB115">
        <v>2015</v>
      </c>
      <c r="AC115">
        <v>2016</v>
      </c>
      <c r="AD115">
        <v>2017</v>
      </c>
      <c r="AE115">
        <v>2018</v>
      </c>
      <c r="AF115">
        <v>2019</v>
      </c>
      <c r="AG115">
        <v>2020</v>
      </c>
      <c r="AH115">
        <v>2021</v>
      </c>
      <c r="AI115">
        <v>2022</v>
      </c>
      <c r="AJ115" s="76">
        <v>2023</v>
      </c>
      <c r="AK115" s="36" t="s">
        <v>1064</v>
      </c>
      <c r="AL115" s="36" t="s">
        <v>1065</v>
      </c>
    </row>
    <row r="116" spans="1:41">
      <c r="B116" s="9" t="s">
        <v>99</v>
      </c>
      <c r="C116" t="e">
        <f>#REF!</f>
        <v>#REF!</v>
      </c>
      <c r="D116" t="e">
        <f>#REF!</f>
        <v>#REF!</v>
      </c>
      <c r="E116" t="e">
        <f>#REF!</f>
        <v>#REF!</v>
      </c>
      <c r="F116" t="e">
        <f>#REF!</f>
        <v>#REF!</v>
      </c>
      <c r="G116" t="e">
        <f>#REF!</f>
        <v>#REF!</v>
      </c>
      <c r="H116" t="e">
        <f>#REF!</f>
        <v>#REF!</v>
      </c>
      <c r="I116" t="e">
        <f>#REF!</f>
        <v>#REF!</v>
      </c>
      <c r="J116" t="e">
        <f>#REF!</f>
        <v>#REF!</v>
      </c>
      <c r="K116" t="e">
        <f>#REF!</f>
        <v>#REF!</v>
      </c>
      <c r="L116" t="e">
        <f>#REF!</f>
        <v>#REF!</v>
      </c>
      <c r="M116" t="e">
        <f>#REF!</f>
        <v>#REF!</v>
      </c>
      <c r="N116" t="e">
        <f>#REF!</f>
        <v>#REF!</v>
      </c>
      <c r="O116" t="e">
        <f>#REF!</f>
        <v>#REF!</v>
      </c>
      <c r="P116" t="e">
        <f>#REF!</f>
        <v>#REF!</v>
      </c>
      <c r="Q116" t="e">
        <f>#REF!</f>
        <v>#REF!</v>
      </c>
      <c r="R116" t="e">
        <f>#REF!</f>
        <v>#REF!</v>
      </c>
      <c r="S116" t="e">
        <f>#REF!</f>
        <v>#REF!</v>
      </c>
      <c r="T116" t="e">
        <f>#REF!</f>
        <v>#REF!</v>
      </c>
      <c r="U116" t="e">
        <f>#REF!</f>
        <v>#REF!</v>
      </c>
      <c r="V116" t="e">
        <f>#REF!</f>
        <v>#REF!</v>
      </c>
      <c r="W116" t="e">
        <f>#REF!</f>
        <v>#REF!</v>
      </c>
      <c r="X116" t="e">
        <f>#REF!</f>
        <v>#REF!</v>
      </c>
      <c r="Y116" t="e">
        <f>#REF!</f>
        <v>#REF!</v>
      </c>
      <c r="Z116" t="e">
        <f>#REF!</f>
        <v>#REF!</v>
      </c>
      <c r="AA116" t="e">
        <f>#REF!</f>
        <v>#REF!</v>
      </c>
      <c r="AB116" t="e">
        <f>#REF!</f>
        <v>#REF!</v>
      </c>
      <c r="AC116" t="e">
        <f>#REF!</f>
        <v>#REF!</v>
      </c>
      <c r="AD116" t="e">
        <f>#REF!</f>
        <v>#REF!</v>
      </c>
      <c r="AE116" t="e">
        <f>#REF!</f>
        <v>#REF!</v>
      </c>
      <c r="AF116" t="e">
        <f>#REF!</f>
        <v>#REF!</v>
      </c>
      <c r="AG116" t="e">
        <f>#REF!</f>
        <v>#REF!</v>
      </c>
      <c r="AH116" t="e">
        <f>#REF!</f>
        <v>#REF!</v>
      </c>
      <c r="AI116" t="e">
        <f>#REF!</f>
        <v>#REF!</v>
      </c>
      <c r="AJ116" s="76" t="e">
        <f>Prelim_sec_CO2!AB60</f>
        <v>#REF!</v>
      </c>
      <c r="AK116" s="12" t="e">
        <f>AJ116/AI116-1</f>
        <v>#REF!</v>
      </c>
      <c r="AL116" t="e">
        <f>AJ116-AI116</f>
        <v>#REF!</v>
      </c>
    </row>
    <row r="117" spans="1:41">
      <c r="B117" s="9" t="s">
        <v>108</v>
      </c>
      <c r="C117" t="e">
        <f>#REF!</f>
        <v>#REF!</v>
      </c>
      <c r="D117" t="e">
        <f>#REF!</f>
        <v>#REF!</v>
      </c>
      <c r="E117" t="e">
        <f>#REF!</f>
        <v>#REF!</v>
      </c>
      <c r="F117" t="e">
        <f>#REF!</f>
        <v>#REF!</v>
      </c>
      <c r="G117" t="e">
        <f>#REF!</f>
        <v>#REF!</v>
      </c>
      <c r="H117" t="e">
        <f>#REF!</f>
        <v>#REF!</v>
      </c>
      <c r="I117" t="e">
        <f>#REF!</f>
        <v>#REF!</v>
      </c>
      <c r="J117" t="e">
        <f>#REF!</f>
        <v>#REF!</v>
      </c>
      <c r="K117" t="e">
        <f>#REF!</f>
        <v>#REF!</v>
      </c>
      <c r="L117" t="e">
        <f>#REF!</f>
        <v>#REF!</v>
      </c>
      <c r="M117" t="e">
        <f>#REF!</f>
        <v>#REF!</v>
      </c>
      <c r="N117" t="e">
        <f>#REF!</f>
        <v>#REF!</v>
      </c>
      <c r="O117" t="e">
        <f>#REF!</f>
        <v>#REF!</v>
      </c>
      <c r="P117" t="e">
        <f>#REF!</f>
        <v>#REF!</v>
      </c>
      <c r="Q117" t="e">
        <f>#REF!</f>
        <v>#REF!</v>
      </c>
      <c r="R117" t="e">
        <f>#REF!</f>
        <v>#REF!</v>
      </c>
      <c r="S117" t="e">
        <f>#REF!</f>
        <v>#REF!</v>
      </c>
      <c r="T117" t="e">
        <f>#REF!</f>
        <v>#REF!</v>
      </c>
      <c r="U117" t="e">
        <f>#REF!</f>
        <v>#REF!</v>
      </c>
      <c r="V117" t="e">
        <f>#REF!</f>
        <v>#REF!</v>
      </c>
      <c r="W117" t="e">
        <f>#REF!</f>
        <v>#REF!</v>
      </c>
      <c r="X117" t="e">
        <f>#REF!</f>
        <v>#REF!</v>
      </c>
      <c r="Y117" t="e">
        <f>#REF!</f>
        <v>#REF!</v>
      </c>
      <c r="Z117" t="e">
        <f>#REF!</f>
        <v>#REF!</v>
      </c>
      <c r="AA117" t="e">
        <f>#REF!</f>
        <v>#REF!</v>
      </c>
      <c r="AB117" t="e">
        <f>#REF!</f>
        <v>#REF!</v>
      </c>
      <c r="AC117" t="e">
        <f>#REF!</f>
        <v>#REF!</v>
      </c>
      <c r="AD117" t="e">
        <f>#REF!</f>
        <v>#REF!</v>
      </c>
      <c r="AE117" t="e">
        <f>#REF!</f>
        <v>#REF!</v>
      </c>
      <c r="AF117" t="e">
        <f>#REF!</f>
        <v>#REF!</v>
      </c>
      <c r="AG117" t="e">
        <f>#REF!</f>
        <v>#REF!</v>
      </c>
      <c r="AH117" t="e">
        <f>#REF!</f>
        <v>#REF!</v>
      </c>
      <c r="AI117" t="e">
        <f>#REF!</f>
        <v>#REF!</v>
      </c>
      <c r="AJ117" s="76" t="e">
        <f>Prelim_sec_CO2!AB61</f>
        <v>#REF!</v>
      </c>
      <c r="AK117" s="12" t="e">
        <f t="shared" ref="AK117:AK118" si="13">AJ117/AI117-1</f>
        <v>#REF!</v>
      </c>
      <c r="AL117" t="e">
        <f t="shared" ref="AL117:AL118" si="14">AJ117-AI117</f>
        <v>#REF!</v>
      </c>
    </row>
    <row r="118" spans="1:41">
      <c r="B118" s="9" t="s">
        <v>97</v>
      </c>
      <c r="C118" t="e">
        <f>#REF!</f>
        <v>#REF!</v>
      </c>
      <c r="D118" t="e">
        <f>#REF!</f>
        <v>#REF!</v>
      </c>
      <c r="E118" t="e">
        <f>#REF!</f>
        <v>#REF!</v>
      </c>
      <c r="F118" t="e">
        <f>#REF!</f>
        <v>#REF!</v>
      </c>
      <c r="G118" t="e">
        <f>#REF!</f>
        <v>#REF!</v>
      </c>
      <c r="H118" t="e">
        <f>#REF!</f>
        <v>#REF!</v>
      </c>
      <c r="I118" t="e">
        <f>#REF!</f>
        <v>#REF!</v>
      </c>
      <c r="J118" t="e">
        <f>#REF!</f>
        <v>#REF!</v>
      </c>
      <c r="K118" t="e">
        <f>#REF!</f>
        <v>#REF!</v>
      </c>
      <c r="L118" t="e">
        <f>#REF!</f>
        <v>#REF!</v>
      </c>
      <c r="M118" t="e">
        <f>#REF!</f>
        <v>#REF!</v>
      </c>
      <c r="N118" t="e">
        <f>#REF!</f>
        <v>#REF!</v>
      </c>
      <c r="O118" t="e">
        <f>#REF!</f>
        <v>#REF!</v>
      </c>
      <c r="P118" t="e">
        <f>#REF!</f>
        <v>#REF!</v>
      </c>
      <c r="Q118" t="e">
        <f>#REF!</f>
        <v>#REF!</v>
      </c>
      <c r="R118" t="e">
        <f>#REF!</f>
        <v>#REF!</v>
      </c>
      <c r="S118" t="e">
        <f>#REF!</f>
        <v>#REF!</v>
      </c>
      <c r="T118" t="e">
        <f>#REF!</f>
        <v>#REF!</v>
      </c>
      <c r="U118" t="e">
        <f>#REF!</f>
        <v>#REF!</v>
      </c>
      <c r="V118" t="e">
        <f>#REF!</f>
        <v>#REF!</v>
      </c>
      <c r="W118" t="e">
        <f>#REF!</f>
        <v>#REF!</v>
      </c>
      <c r="X118" t="e">
        <f>#REF!</f>
        <v>#REF!</v>
      </c>
      <c r="Y118" t="e">
        <f>#REF!</f>
        <v>#REF!</v>
      </c>
      <c r="Z118" t="e">
        <f>#REF!</f>
        <v>#REF!</v>
      </c>
      <c r="AA118" t="e">
        <f>#REF!</f>
        <v>#REF!</v>
      </c>
      <c r="AB118" t="e">
        <f>#REF!</f>
        <v>#REF!</v>
      </c>
      <c r="AC118" t="e">
        <f>#REF!</f>
        <v>#REF!</v>
      </c>
      <c r="AD118" t="e">
        <f>#REF!</f>
        <v>#REF!</v>
      </c>
      <c r="AE118" t="e">
        <f>#REF!</f>
        <v>#REF!</v>
      </c>
      <c r="AF118" t="e">
        <f>#REF!</f>
        <v>#REF!</v>
      </c>
      <c r="AG118" t="e">
        <f>#REF!</f>
        <v>#REF!</v>
      </c>
      <c r="AH118" t="e">
        <f>#REF!</f>
        <v>#REF!</v>
      </c>
      <c r="AI118" t="e">
        <f>#REF!</f>
        <v>#REF!</v>
      </c>
      <c r="AJ118" s="76" t="e">
        <f>Prelim_sec_CO2!AB68</f>
        <v>#REF!</v>
      </c>
      <c r="AK118" s="12" t="e">
        <f t="shared" si="13"/>
        <v>#REF!</v>
      </c>
      <c r="AL118" t="e">
        <f t="shared" si="14"/>
        <v>#REF!</v>
      </c>
    </row>
    <row r="119" spans="1:41" ht="14.4">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81"/>
      <c r="AL119" s="81"/>
      <c r="AM119" s="81"/>
      <c r="AN119" s="81"/>
      <c r="AO119" s="81"/>
    </row>
    <row r="120" spans="1:41" ht="14.4">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c r="AD120" s="81"/>
      <c r="AE120" s="81"/>
      <c r="AF120" s="81"/>
      <c r="AG120" s="81"/>
      <c r="AH120" s="81"/>
      <c r="AI120" s="81"/>
      <c r="AJ120" s="81"/>
      <c r="AK120" s="81"/>
      <c r="AL120" s="81"/>
      <c r="AM120" s="81"/>
      <c r="AN120" s="81"/>
      <c r="AO120" s="81"/>
    </row>
    <row r="142" spans="1:38" s="28" customFormat="1" ht="14.4" thickBot="1"/>
    <row r="143" spans="1:38">
      <c r="A143" s="64" t="s">
        <v>927</v>
      </c>
      <c r="AJ143" t="s">
        <v>974</v>
      </c>
      <c r="AK143" t="s">
        <v>983</v>
      </c>
      <c r="AL143" t="s">
        <v>983</v>
      </c>
    </row>
    <row r="144" spans="1:38">
      <c r="A144" s="16" t="s">
        <v>1063</v>
      </c>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6" t="s">
        <v>510</v>
      </c>
      <c r="AK144" t="s">
        <v>135</v>
      </c>
      <c r="AL144" t="s">
        <v>136</v>
      </c>
    </row>
    <row r="145" spans="2:38">
      <c r="B145" t="s">
        <v>131</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9" t="e">
        <f>Prelim_sec_CO2!AB27-Prelim_sec_CO2!AB26</f>
        <v>#REF!</v>
      </c>
      <c r="AK145" s="17" t="e">
        <f>AJ145/AI145-1</f>
        <v>#REF!</v>
      </c>
      <c r="AL145" s="9" t="e">
        <f>AJ145-AI145</f>
        <v>#REF!</v>
      </c>
    </row>
    <row r="146" spans="2:38">
      <c r="B146" t="s">
        <v>132</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9" t="e">
        <f>Prelim_sec_CO2!AB26</f>
        <v>#REF!</v>
      </c>
      <c r="AK146" s="17" t="e">
        <f t="shared" ref="AK146:AK148" si="15">AJ146/AI146-1</f>
        <v>#REF!</v>
      </c>
      <c r="AL146" s="9" t="e">
        <f t="shared" ref="AL146:AL148" si="16">AJ146-AI146</f>
        <v>#REF!</v>
      </c>
    </row>
    <row r="147" spans="2:38">
      <c r="B147" t="s">
        <v>133</v>
      </c>
      <c r="C147" s="19" t="e">
        <f>#REF!</f>
        <v>#REF!</v>
      </c>
      <c r="D147" s="19" t="e">
        <f>#REF!</f>
        <v>#REF!</v>
      </c>
      <c r="E147" s="19" t="e">
        <f>#REF!</f>
        <v>#REF!</v>
      </c>
      <c r="F147" s="19" t="e">
        <f>#REF!</f>
        <v>#REF!</v>
      </c>
      <c r="G147" s="19" t="e">
        <f>#REF!</f>
        <v>#REF!</v>
      </c>
      <c r="H147" s="19" t="e">
        <f>#REF!</f>
        <v>#REF!</v>
      </c>
      <c r="I147" s="19" t="e">
        <f>#REF!</f>
        <v>#REF!</v>
      </c>
      <c r="J147" s="19" t="e">
        <f>#REF!</f>
        <v>#REF!</v>
      </c>
      <c r="K147" s="19" t="e">
        <f>#REF!</f>
        <v>#REF!</v>
      </c>
      <c r="L147" s="19" t="e">
        <f>#REF!</f>
        <v>#REF!</v>
      </c>
      <c r="M147" s="19" t="e">
        <f>#REF!</f>
        <v>#REF!</v>
      </c>
      <c r="N147" s="19" t="e">
        <f>#REF!</f>
        <v>#REF!</v>
      </c>
      <c r="O147" s="19" t="e">
        <f>#REF!</f>
        <v>#REF!</v>
      </c>
      <c r="P147" s="19" t="e">
        <f>#REF!</f>
        <v>#REF!</v>
      </c>
      <c r="Q147" s="19" t="e">
        <f>#REF!</f>
        <v>#REF!</v>
      </c>
      <c r="R147" s="19" t="e">
        <f>#REF!</f>
        <v>#REF!</v>
      </c>
      <c r="S147" s="19" t="e">
        <f>#REF!</f>
        <v>#REF!</v>
      </c>
      <c r="T147" s="19" t="e">
        <f>#REF!</f>
        <v>#REF!</v>
      </c>
      <c r="U147" s="19" t="e">
        <f>#REF!</f>
        <v>#REF!</v>
      </c>
      <c r="V147" s="19" t="e">
        <f>#REF!</f>
        <v>#REF!</v>
      </c>
      <c r="W147" s="19" t="e">
        <f>#REF!</f>
        <v>#REF!</v>
      </c>
      <c r="X147" s="19" t="e">
        <f>#REF!</f>
        <v>#REF!</v>
      </c>
      <c r="Y147" s="19" t="e">
        <f>#REF!</f>
        <v>#REF!</v>
      </c>
      <c r="Z147" s="19" t="e">
        <f>#REF!</f>
        <v>#REF!</v>
      </c>
      <c r="AA147" s="19" t="e">
        <f>#REF!</f>
        <v>#REF!</v>
      </c>
      <c r="AB147" s="19" t="e">
        <f>#REF!</f>
        <v>#REF!</v>
      </c>
      <c r="AC147" s="19" t="e">
        <f>#REF!</f>
        <v>#REF!</v>
      </c>
      <c r="AD147" s="19" t="e">
        <f>#REF!</f>
        <v>#REF!</v>
      </c>
      <c r="AE147" s="19" t="e">
        <f>#REF!</f>
        <v>#REF!</v>
      </c>
      <c r="AF147" s="19" t="e">
        <f>#REF!</f>
        <v>#REF!</v>
      </c>
      <c r="AG147" s="19" t="e">
        <f>#REF!</f>
        <v>#REF!</v>
      </c>
      <c r="AH147" s="19" t="e">
        <f>#REF!</f>
        <v>#REF!</v>
      </c>
      <c r="AI147" s="19" t="e">
        <f>#REF!</f>
        <v>#REF!</v>
      </c>
      <c r="AJ147" s="103" t="e">
        <f>Prelim_sec_CO2!AB14-Prelim_sec_CO2!AB13</f>
        <v>#REF!</v>
      </c>
      <c r="AK147" s="17" t="e">
        <f t="shared" si="15"/>
        <v>#REF!</v>
      </c>
      <c r="AL147" s="9" t="e">
        <f t="shared" si="16"/>
        <v>#REF!</v>
      </c>
    </row>
    <row r="148" spans="2:38">
      <c r="B148" t="s">
        <v>134</v>
      </c>
      <c r="C148" s="19" t="e">
        <f>#REF!</f>
        <v>#REF!</v>
      </c>
      <c r="D148" s="19" t="e">
        <f>#REF!</f>
        <v>#REF!</v>
      </c>
      <c r="E148" s="19" t="e">
        <f>#REF!</f>
        <v>#REF!</v>
      </c>
      <c r="F148" s="19" t="e">
        <f>#REF!</f>
        <v>#REF!</v>
      </c>
      <c r="G148" s="19" t="e">
        <f>#REF!</f>
        <v>#REF!</v>
      </c>
      <c r="H148" s="19" t="e">
        <f>#REF!</f>
        <v>#REF!</v>
      </c>
      <c r="I148" s="19" t="e">
        <f>#REF!</f>
        <v>#REF!</v>
      </c>
      <c r="J148" s="19" t="e">
        <f>#REF!</f>
        <v>#REF!</v>
      </c>
      <c r="K148" s="19" t="e">
        <f>#REF!</f>
        <v>#REF!</v>
      </c>
      <c r="L148" s="19" t="e">
        <f>#REF!</f>
        <v>#REF!</v>
      </c>
      <c r="M148" s="19" t="e">
        <f>#REF!</f>
        <v>#REF!</v>
      </c>
      <c r="N148" s="19" t="e">
        <f>#REF!</f>
        <v>#REF!</v>
      </c>
      <c r="O148" s="19" t="e">
        <f>#REF!</f>
        <v>#REF!</v>
      </c>
      <c r="P148" s="19" t="e">
        <f>#REF!</f>
        <v>#REF!</v>
      </c>
      <c r="Q148" s="19" t="e">
        <f>#REF!</f>
        <v>#REF!</v>
      </c>
      <c r="R148" s="19" t="e">
        <f>#REF!</f>
        <v>#REF!</v>
      </c>
      <c r="S148" s="19" t="e">
        <f>#REF!</f>
        <v>#REF!</v>
      </c>
      <c r="T148" s="19" t="e">
        <f>#REF!</f>
        <v>#REF!</v>
      </c>
      <c r="U148" s="19" t="e">
        <f>#REF!</f>
        <v>#REF!</v>
      </c>
      <c r="V148" s="19" t="e">
        <f>#REF!</f>
        <v>#REF!</v>
      </c>
      <c r="W148" s="19" t="e">
        <f>#REF!</f>
        <v>#REF!</v>
      </c>
      <c r="X148" s="19" t="e">
        <f>#REF!</f>
        <v>#REF!</v>
      </c>
      <c r="Y148" s="19" t="e">
        <f>#REF!</f>
        <v>#REF!</v>
      </c>
      <c r="Z148" s="19" t="e">
        <f>#REF!</f>
        <v>#REF!</v>
      </c>
      <c r="AA148" s="19" t="e">
        <f>#REF!</f>
        <v>#REF!</v>
      </c>
      <c r="AB148" s="19" t="e">
        <f>#REF!</f>
        <v>#REF!</v>
      </c>
      <c r="AC148" s="19" t="e">
        <f>#REF!</f>
        <v>#REF!</v>
      </c>
      <c r="AD148" s="19" t="e">
        <f>#REF!</f>
        <v>#REF!</v>
      </c>
      <c r="AE148" s="19" t="e">
        <f>#REF!</f>
        <v>#REF!</v>
      </c>
      <c r="AF148" s="19" t="e">
        <f>#REF!</f>
        <v>#REF!</v>
      </c>
      <c r="AG148" s="19" t="e">
        <f>#REF!</f>
        <v>#REF!</v>
      </c>
      <c r="AH148" s="19" t="e">
        <f>#REF!</f>
        <v>#REF!</v>
      </c>
      <c r="AI148" s="19" t="e">
        <f>#REF!</f>
        <v>#REF!</v>
      </c>
      <c r="AJ148" s="103" t="e">
        <f>Prelim_sec_CO2!AB13</f>
        <v>#REF!</v>
      </c>
      <c r="AK148" s="17" t="e">
        <f t="shared" si="15"/>
        <v>#REF!</v>
      </c>
      <c r="AL148" s="9" t="e">
        <f t="shared" si="16"/>
        <v>#REF!</v>
      </c>
    </row>
    <row r="155" spans="2:38">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row>
    <row r="156" spans="2:38">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row>
    <row r="172" spans="1:36" s="28" customFormat="1" ht="14.4" thickBot="1"/>
    <row r="173" spans="1:36">
      <c r="A173" s="104" t="s">
        <v>928</v>
      </c>
      <c r="AJ173" t="s">
        <v>974</v>
      </c>
    </row>
    <row r="174" spans="1:36">
      <c r="A174" s="16" t="s">
        <v>1063</v>
      </c>
      <c r="C174">
        <v>1990</v>
      </c>
      <c r="D174">
        <v>1991</v>
      </c>
      <c r="E174">
        <v>1992</v>
      </c>
      <c r="F174">
        <v>1993</v>
      </c>
      <c r="G174">
        <v>1994</v>
      </c>
      <c r="H174">
        <v>1995</v>
      </c>
      <c r="I174">
        <v>1996</v>
      </c>
      <c r="J174">
        <v>1997</v>
      </c>
      <c r="K174">
        <v>1998</v>
      </c>
      <c r="L174">
        <v>1999</v>
      </c>
      <c r="M174">
        <v>2000</v>
      </c>
      <c r="N174">
        <v>2001</v>
      </c>
      <c r="O174">
        <v>2002</v>
      </c>
      <c r="P174">
        <v>2003</v>
      </c>
      <c r="Q174">
        <v>2004</v>
      </c>
      <c r="R174">
        <v>2005</v>
      </c>
      <c r="S174">
        <v>2006</v>
      </c>
      <c r="T174">
        <v>2007</v>
      </c>
      <c r="U174">
        <v>2008</v>
      </c>
      <c r="V174">
        <v>2009</v>
      </c>
      <c r="W174">
        <v>2010</v>
      </c>
      <c r="X174">
        <v>2011</v>
      </c>
      <c r="Y174">
        <v>2012</v>
      </c>
      <c r="Z174">
        <v>2013</v>
      </c>
      <c r="AA174">
        <v>2014</v>
      </c>
      <c r="AB174">
        <v>2015</v>
      </c>
      <c r="AC174">
        <v>2016</v>
      </c>
      <c r="AD174">
        <v>2017</v>
      </c>
      <c r="AE174">
        <v>2018</v>
      </c>
      <c r="AF174">
        <v>2019</v>
      </c>
      <c r="AG174">
        <v>2020</v>
      </c>
      <c r="AH174">
        <v>2021</v>
      </c>
      <c r="AI174">
        <v>2022</v>
      </c>
      <c r="AJ174" s="76">
        <v>2023</v>
      </c>
    </row>
    <row r="175" spans="1:36">
      <c r="B175" t="s">
        <v>433</v>
      </c>
      <c r="C175" s="17" t="e">
        <f>#REF!/#REF! - 1</f>
        <v>#REF!</v>
      </c>
      <c r="D175" s="17" t="e">
        <f>#REF!/#REF! - 1</f>
        <v>#REF!</v>
      </c>
      <c r="E175" s="17" t="e">
        <f>#REF!/#REF! - 1</f>
        <v>#REF!</v>
      </c>
      <c r="F175" s="17" t="e">
        <f>#REF!/#REF! - 1</f>
        <v>#REF!</v>
      </c>
      <c r="G175" s="17" t="e">
        <f>#REF!/#REF! - 1</f>
        <v>#REF!</v>
      </c>
      <c r="H175" s="17" t="e">
        <f>#REF!/#REF! - 1</f>
        <v>#REF!</v>
      </c>
      <c r="I175" s="17" t="e">
        <f>#REF!/#REF! - 1</f>
        <v>#REF!</v>
      </c>
      <c r="J175" s="17" t="e">
        <f>#REF!/#REF! - 1</f>
        <v>#REF!</v>
      </c>
      <c r="K175" s="17" t="e">
        <f>#REF!/#REF! - 1</f>
        <v>#REF!</v>
      </c>
      <c r="L175" s="17" t="e">
        <f>#REF!/#REF! - 1</f>
        <v>#REF!</v>
      </c>
      <c r="M175" s="17" t="e">
        <f>#REF!/#REF! - 1</f>
        <v>#REF!</v>
      </c>
      <c r="N175" s="17" t="e">
        <f>#REF!/#REF! - 1</f>
        <v>#REF!</v>
      </c>
      <c r="O175" s="17" t="e">
        <f>#REF!/#REF! - 1</f>
        <v>#REF!</v>
      </c>
      <c r="P175" s="17" t="e">
        <f>#REF!/#REF! - 1</f>
        <v>#REF!</v>
      </c>
      <c r="Q175" s="17" t="e">
        <f>#REF!/#REF! - 1</f>
        <v>#REF!</v>
      </c>
      <c r="R175" s="17" t="e">
        <f>#REF!/#REF! - 1</f>
        <v>#REF!</v>
      </c>
      <c r="S175" s="17" t="e">
        <f>#REF!/#REF! - 1</f>
        <v>#REF!</v>
      </c>
      <c r="T175" s="17" t="e">
        <f>#REF!/#REF! - 1</f>
        <v>#REF!</v>
      </c>
      <c r="U175" s="17" t="e">
        <f>#REF!/#REF! - 1</f>
        <v>#REF!</v>
      </c>
      <c r="V175" s="17" t="e">
        <f>#REF!/#REF! - 1</f>
        <v>#REF!</v>
      </c>
      <c r="W175" s="17" t="e">
        <f>#REF!/#REF! - 1</f>
        <v>#REF!</v>
      </c>
      <c r="X175" s="17" t="e">
        <f>#REF!/#REF! - 1</f>
        <v>#REF!</v>
      </c>
      <c r="Y175" s="17" t="e">
        <f>#REF!/#REF! - 1</f>
        <v>#REF!</v>
      </c>
      <c r="Z175" s="17" t="e">
        <f>#REF!/#REF! - 1</f>
        <v>#REF!</v>
      </c>
      <c r="AA175" s="17" t="e">
        <f>#REF!/#REF! - 1</f>
        <v>#REF!</v>
      </c>
      <c r="AB175" s="17" t="e">
        <f>#REF!/#REF! - 1</f>
        <v>#REF!</v>
      </c>
      <c r="AC175" s="17" t="e">
        <f>#REF!/#REF! - 1</f>
        <v>#REF!</v>
      </c>
      <c r="AD175" s="17" t="e">
        <f>#REF!/#REF! - 1</f>
        <v>#REF!</v>
      </c>
      <c r="AE175" s="17" t="e">
        <f>#REF!/#REF! - 1</f>
        <v>#REF!</v>
      </c>
      <c r="AF175" s="17" t="e">
        <f>#REF!/#REF! - 1</f>
        <v>#REF!</v>
      </c>
      <c r="AG175" s="17" t="e">
        <f>#REF!/#REF! - 1</f>
        <v>#REF!</v>
      </c>
      <c r="AH175" s="17" t="e">
        <f>#REF!/#REF! - 1</f>
        <v>#REF!</v>
      </c>
      <c r="AI175" s="17" t="e">
        <f>#REF!/#REF! - 1</f>
        <v>#REF!</v>
      </c>
      <c r="AJ175" s="77">
        <v>-9.8185849328157784E-2</v>
      </c>
    </row>
    <row r="176" spans="1:36">
      <c r="B176" t="s">
        <v>473</v>
      </c>
      <c r="C176" s="17" t="e">
        <f>#REF!/#REF! - 1</f>
        <v>#REF!</v>
      </c>
      <c r="D176" s="17" t="e">
        <f>#REF!/#REF! - 1</f>
        <v>#REF!</v>
      </c>
      <c r="E176" s="17" t="e">
        <f>#REF!/#REF! - 1</f>
        <v>#REF!</v>
      </c>
      <c r="F176" s="17" t="e">
        <f>#REF!/#REF! - 1</f>
        <v>#REF!</v>
      </c>
      <c r="G176" s="17" t="e">
        <f>#REF!/#REF! - 1</f>
        <v>#REF!</v>
      </c>
      <c r="H176" s="17" t="e">
        <f>#REF!/#REF! - 1</f>
        <v>#REF!</v>
      </c>
      <c r="I176" s="17" t="e">
        <f>#REF!/#REF! - 1</f>
        <v>#REF!</v>
      </c>
      <c r="J176" s="17" t="e">
        <f>#REF!/#REF! - 1</f>
        <v>#REF!</v>
      </c>
      <c r="K176" s="17" t="e">
        <f>#REF!/#REF! - 1</f>
        <v>#REF!</v>
      </c>
      <c r="L176" s="17" t="e">
        <f>#REF!/#REF! - 1</f>
        <v>#REF!</v>
      </c>
      <c r="M176" s="17" t="e">
        <f>#REF!/#REF! - 1</f>
        <v>#REF!</v>
      </c>
      <c r="N176" s="17" t="e">
        <f>#REF!/#REF! - 1</f>
        <v>#REF!</v>
      </c>
      <c r="O176" s="17" t="e">
        <f>#REF!/#REF! - 1</f>
        <v>#REF!</v>
      </c>
      <c r="P176" s="17" t="e">
        <f>#REF!/#REF! - 1</f>
        <v>#REF!</v>
      </c>
      <c r="Q176" s="17" t="e">
        <f>#REF!/#REF! - 1</f>
        <v>#REF!</v>
      </c>
      <c r="R176" s="17" t="e">
        <f>#REF!/#REF! - 1</f>
        <v>#REF!</v>
      </c>
      <c r="S176" s="17" t="e">
        <f>#REF!/#REF! - 1</f>
        <v>#REF!</v>
      </c>
      <c r="T176" s="17" t="e">
        <f>#REF!/#REF! - 1</f>
        <v>#REF!</v>
      </c>
      <c r="U176" s="17" t="e">
        <f>#REF!/#REF! - 1</f>
        <v>#REF!</v>
      </c>
      <c r="V176" s="17" t="e">
        <f>#REF!/#REF! - 1</f>
        <v>#REF!</v>
      </c>
      <c r="W176" s="17" t="e">
        <f>#REF!/#REF! - 1</f>
        <v>#REF!</v>
      </c>
      <c r="X176" s="17" t="e">
        <f>#REF!/#REF! - 1</f>
        <v>#REF!</v>
      </c>
      <c r="Y176" s="17" t="e">
        <f>#REF!/#REF! - 1</f>
        <v>#REF!</v>
      </c>
      <c r="Z176" s="17" t="e">
        <f>#REF!/#REF! - 1</f>
        <v>#REF!</v>
      </c>
      <c r="AA176" s="17" t="e">
        <f>#REF!/#REF! - 1</f>
        <v>#REF!</v>
      </c>
      <c r="AB176" s="17" t="e">
        <f>#REF!/#REF! - 1</f>
        <v>#REF!</v>
      </c>
      <c r="AC176" s="17" t="e">
        <f>#REF!/#REF! - 1</f>
        <v>#REF!</v>
      </c>
      <c r="AD176" s="17" t="e">
        <f>#REF!/#REF! - 1</f>
        <v>#REF!</v>
      </c>
      <c r="AE176" s="17" t="e">
        <f>#REF!/#REF! - 1</f>
        <v>#REF!</v>
      </c>
      <c r="AF176" s="17" t="e">
        <f>#REF!/#REF! - 1</f>
        <v>#REF!</v>
      </c>
      <c r="AG176" s="17" t="e">
        <f>#REF!/#REF! - 1</f>
        <v>#REF!</v>
      </c>
      <c r="AH176" s="17" t="e">
        <f>#REF!/#REF! - 1</f>
        <v>#REF!</v>
      </c>
      <c r="AI176" s="17" t="e">
        <f>#REF!/#REF! - 1</f>
        <v>#REF!</v>
      </c>
      <c r="AJ176" s="77">
        <v>-5.1231711212277778E-2</v>
      </c>
    </row>
    <row r="177" spans="2:36">
      <c r="B177" t="s">
        <v>474</v>
      </c>
      <c r="C177" s="17" t="e">
        <f>(#REF! +#REF!) / (#REF! +#REF!) - 1</f>
        <v>#REF!</v>
      </c>
      <c r="D177" s="17" t="e">
        <f>(#REF! +#REF!) / (#REF! +#REF!) - 1</f>
        <v>#REF!</v>
      </c>
      <c r="E177" s="17" t="e">
        <f>(#REF! +#REF!) / (#REF! +#REF!) - 1</f>
        <v>#REF!</v>
      </c>
      <c r="F177" s="17" t="e">
        <f>(#REF! +#REF!) / (#REF! +#REF!) - 1</f>
        <v>#REF!</v>
      </c>
      <c r="G177" s="17" t="e">
        <f>(#REF! +#REF!) / (#REF! +#REF!) - 1</f>
        <v>#REF!</v>
      </c>
      <c r="H177" s="17" t="e">
        <f>(#REF! +#REF!) / (#REF! +#REF!) - 1</f>
        <v>#REF!</v>
      </c>
      <c r="I177" s="17" t="e">
        <f>(#REF! +#REF!) / (#REF! +#REF!) - 1</f>
        <v>#REF!</v>
      </c>
      <c r="J177" s="17" t="e">
        <f>(#REF! +#REF!) / (#REF! +#REF!) - 1</f>
        <v>#REF!</v>
      </c>
      <c r="K177" s="17" t="e">
        <f>(#REF! +#REF!) / (#REF! +#REF!) - 1</f>
        <v>#REF!</v>
      </c>
      <c r="L177" s="17" t="e">
        <f>(#REF! +#REF!) / (#REF! +#REF!) - 1</f>
        <v>#REF!</v>
      </c>
      <c r="M177" s="17" t="e">
        <f>(#REF! +#REF!) / (#REF! +#REF!) - 1</f>
        <v>#REF!</v>
      </c>
      <c r="N177" s="17" t="e">
        <f>(#REF! +#REF!) / (#REF! +#REF!) - 1</f>
        <v>#REF!</v>
      </c>
      <c r="O177" s="17" t="e">
        <f>(#REF! +#REF!) / (#REF! +#REF!) - 1</f>
        <v>#REF!</v>
      </c>
      <c r="P177" s="17" t="e">
        <f>(#REF! +#REF!) / (#REF! +#REF!) - 1</f>
        <v>#REF!</v>
      </c>
      <c r="Q177" s="17" t="e">
        <f>(#REF! +#REF!) / (#REF! +#REF!) - 1</f>
        <v>#REF!</v>
      </c>
      <c r="R177" s="17" t="e">
        <f>(#REF! +#REF!) / (#REF! +#REF!) - 1</f>
        <v>#REF!</v>
      </c>
      <c r="S177" s="17" t="e">
        <f>(#REF! +#REF!) / (#REF! +#REF!) - 1</f>
        <v>#REF!</v>
      </c>
      <c r="T177" s="17" t="e">
        <f>(#REF! +#REF!) / (#REF! +#REF!) - 1</f>
        <v>#REF!</v>
      </c>
      <c r="U177" s="17" t="e">
        <f>(#REF! +#REF!) / (#REF! +#REF!) - 1</f>
        <v>#REF!</v>
      </c>
      <c r="V177" s="17" t="e">
        <f>(#REF! +#REF!) / (#REF! +#REF!) - 1</f>
        <v>#REF!</v>
      </c>
      <c r="W177" s="17" t="e">
        <f>(#REF! +#REF!) / (#REF! +#REF!) - 1</f>
        <v>#REF!</v>
      </c>
      <c r="X177" s="17" t="e">
        <f>(#REF! +#REF!) / (#REF! +#REF!) - 1</f>
        <v>#REF!</v>
      </c>
      <c r="Y177" s="17" t="e">
        <f>(#REF! +#REF!) / (#REF! +#REF!) - 1</f>
        <v>#REF!</v>
      </c>
      <c r="Z177" s="17" t="e">
        <f>(#REF! +#REF!) / (#REF! +#REF!) - 1</f>
        <v>#REF!</v>
      </c>
      <c r="AA177" s="17" t="e">
        <f>(#REF! +#REF!) / (#REF! +#REF!) - 1</f>
        <v>#REF!</v>
      </c>
      <c r="AB177" s="17" t="e">
        <f>(#REF! +#REF!) / (#REF! +#REF!) - 1</f>
        <v>#REF!</v>
      </c>
      <c r="AC177" s="17" t="e">
        <f>(#REF! +#REF!) / (#REF! +#REF!) - 1</f>
        <v>#REF!</v>
      </c>
      <c r="AD177" s="17" t="e">
        <f>(#REF! +#REF!) / (#REF! +#REF!) - 1</f>
        <v>#REF!</v>
      </c>
      <c r="AE177" s="17" t="e">
        <f>(#REF! +#REF!) / (#REF! +#REF!) - 1</f>
        <v>#REF!</v>
      </c>
      <c r="AF177" s="17" t="e">
        <f>(#REF! +#REF!) / (#REF! +#REF!) - 1</f>
        <v>#REF!</v>
      </c>
      <c r="AG177" s="17" t="e">
        <f>(#REF! +#REF!) / (#REF! +#REF!) - 1</f>
        <v>#REF!</v>
      </c>
      <c r="AH177" s="17" t="e">
        <f>(#REF! +#REF!) / (#REF! +#REF!) - 1</f>
        <v>#REF!</v>
      </c>
      <c r="AI177" s="17" t="e">
        <f>(#REF! +#REF!) / (#REF! +#REF!) - 1</f>
        <v>#REF!</v>
      </c>
      <c r="AJ177" s="77" t="e">
        <f t="shared" ref="AJ177" si="17">AJ183</f>
        <v>#REF!</v>
      </c>
    </row>
    <row r="178" spans="2:36">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7"/>
    </row>
    <row r="180" spans="2:36">
      <c r="AE180" s="27"/>
      <c r="AJ180" t="s">
        <v>985</v>
      </c>
    </row>
    <row r="181" spans="2:36">
      <c r="AE181" s="27"/>
      <c r="AI181" t="s">
        <v>986</v>
      </c>
      <c r="AJ181" s="17">
        <v>5.2729834184892535E-2</v>
      </c>
    </row>
    <row r="182" spans="2:36">
      <c r="AE182" s="27"/>
      <c r="AI182" t="s">
        <v>987</v>
      </c>
      <c r="AJ182" s="17">
        <v>6.0668047395447199E-2</v>
      </c>
    </row>
    <row r="183" spans="2:36">
      <c r="AE183" s="27"/>
      <c r="AG183" s="7"/>
      <c r="AH183" s="7"/>
      <c r="AI183" s="7" t="s">
        <v>988</v>
      </c>
      <c r="AJ183" s="17" t="e">
        <f>(AJ36+AJ37)/(AI36+AI37)-1</f>
        <v>#REF!</v>
      </c>
    </row>
    <row r="184" spans="2:36">
      <c r="R184" s="7"/>
      <c r="S184" s="7"/>
      <c r="T184" s="7"/>
      <c r="U184" s="7"/>
      <c r="V184" s="7"/>
      <c r="W184" s="7"/>
      <c r="X184" s="7"/>
      <c r="Y184" s="7"/>
      <c r="Z184" s="7"/>
      <c r="AA184" s="7"/>
      <c r="AB184" s="7"/>
      <c r="AC184" s="7"/>
      <c r="AD184" s="7"/>
    </row>
    <row r="201" spans="1:41" s="28" customFormat="1" ht="14.4" thickBot="1"/>
    <row r="202" spans="1:41" ht="14.4">
      <c r="A202" s="64" t="s">
        <v>930</v>
      </c>
      <c r="AJ202" t="s">
        <v>974</v>
      </c>
      <c r="AK202" t="s">
        <v>1080</v>
      </c>
      <c r="AL202" t="s">
        <v>1080</v>
      </c>
      <c r="AN202" t="s">
        <v>984</v>
      </c>
      <c r="AO202" t="s">
        <v>984</v>
      </c>
    </row>
    <row r="203" spans="1:41">
      <c r="A203" s="16" t="s">
        <v>1063</v>
      </c>
      <c r="C203" t="s">
        <v>12</v>
      </c>
      <c r="D203" t="s">
        <v>13</v>
      </c>
      <c r="E203" t="s">
        <v>14</v>
      </c>
      <c r="F203" t="s">
        <v>15</v>
      </c>
      <c r="G203" t="s">
        <v>16</v>
      </c>
      <c r="H203" t="s">
        <v>17</v>
      </c>
      <c r="I203" t="s">
        <v>18</v>
      </c>
      <c r="J203" t="s">
        <v>19</v>
      </c>
      <c r="K203" t="s">
        <v>20</v>
      </c>
      <c r="L203" t="s">
        <v>21</v>
      </c>
      <c r="M203" t="s">
        <v>22</v>
      </c>
      <c r="N203" t="s">
        <v>23</v>
      </c>
      <c r="O203" t="s">
        <v>24</v>
      </c>
      <c r="P203" t="s">
        <v>25</v>
      </c>
      <c r="Q203" t="s">
        <v>26</v>
      </c>
      <c r="R203" t="s">
        <v>27</v>
      </c>
      <c r="S203" t="s">
        <v>28</v>
      </c>
      <c r="T203" t="s">
        <v>29</v>
      </c>
      <c r="U203" t="s">
        <v>30</v>
      </c>
      <c r="V203" t="s">
        <v>31</v>
      </c>
      <c r="W203" t="s">
        <v>32</v>
      </c>
      <c r="X203" t="s">
        <v>33</v>
      </c>
      <c r="Y203" t="s">
        <v>34</v>
      </c>
      <c r="Z203" t="s">
        <v>35</v>
      </c>
      <c r="AA203" t="s">
        <v>36</v>
      </c>
      <c r="AB203" t="s">
        <v>37</v>
      </c>
      <c r="AC203" t="s">
        <v>38</v>
      </c>
      <c r="AD203" t="s">
        <v>39</v>
      </c>
      <c r="AE203" t="s">
        <v>40</v>
      </c>
      <c r="AF203" t="s">
        <v>41</v>
      </c>
      <c r="AG203" t="s">
        <v>42</v>
      </c>
      <c r="AH203" t="s">
        <v>195</v>
      </c>
      <c r="AI203" t="s">
        <v>213</v>
      </c>
      <c r="AJ203" s="76" t="s">
        <v>510</v>
      </c>
      <c r="AK203" t="s">
        <v>135</v>
      </c>
      <c r="AL203" t="s">
        <v>136</v>
      </c>
      <c r="AM203" s="20" t="s">
        <v>101</v>
      </c>
      <c r="AN203" t="s">
        <v>135</v>
      </c>
      <c r="AO203" t="s">
        <v>136</v>
      </c>
    </row>
    <row r="204" spans="1:41">
      <c r="B204" t="s">
        <v>117</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99" t="e">
        <f>Prelim_sec_CO2!AB54</f>
        <v>#REF!</v>
      </c>
      <c r="AK204" s="18" t="e">
        <f>AJ204/AI204-1</f>
        <v>#REF!</v>
      </c>
      <c r="AL204" s="9" t="e">
        <f>AJ204-AI204</f>
        <v>#REF!</v>
      </c>
      <c r="AM204" s="17" t="e">
        <f>AL204/$AL$209</f>
        <v>#REF!</v>
      </c>
      <c r="AN204" s="17" t="e">
        <f>AI204/W204-1</f>
        <v>#REF!</v>
      </c>
      <c r="AO204" s="9" t="e">
        <f>AI204-W204</f>
        <v>#REF!</v>
      </c>
    </row>
    <row r="205" spans="1:41">
      <c r="B205" t="s">
        <v>118</v>
      </c>
      <c r="C205" s="9" t="e">
        <f>#REF!</f>
        <v>#REF!</v>
      </c>
      <c r="D205" s="9" t="e">
        <f>#REF!</f>
        <v>#REF!</v>
      </c>
      <c r="E205" s="9" t="e">
        <f>#REF!</f>
        <v>#REF!</v>
      </c>
      <c r="F205" s="9" t="e">
        <f>#REF!</f>
        <v>#REF!</v>
      </c>
      <c r="G205" s="9" t="e">
        <f>#REF!</f>
        <v>#REF!</v>
      </c>
      <c r="H205" s="9" t="e">
        <f>#REF!</f>
        <v>#REF!</v>
      </c>
      <c r="I205" s="9" t="e">
        <f>#REF!</f>
        <v>#REF!</v>
      </c>
      <c r="J205" s="9" t="e">
        <f>#REF!</f>
        <v>#REF!</v>
      </c>
      <c r="K205" s="9" t="e">
        <f>#REF!</f>
        <v>#REF!</v>
      </c>
      <c r="L205" s="9" t="e">
        <f>#REF!</f>
        <v>#REF!</v>
      </c>
      <c r="M205" s="9" t="e">
        <f>#REF!</f>
        <v>#REF!</v>
      </c>
      <c r="N205" s="9" t="e">
        <f>#REF!</f>
        <v>#REF!</v>
      </c>
      <c r="O205" s="9" t="e">
        <f>#REF!</f>
        <v>#REF!</v>
      </c>
      <c r="P205" s="9" t="e">
        <f>#REF!</f>
        <v>#REF!</v>
      </c>
      <c r="Q205" s="9" t="e">
        <f>#REF!</f>
        <v>#REF!</v>
      </c>
      <c r="R205" s="9" t="e">
        <f>#REF!</f>
        <v>#REF!</v>
      </c>
      <c r="S205" s="9" t="e">
        <f>#REF!</f>
        <v>#REF!</v>
      </c>
      <c r="T205" s="9" t="e">
        <f>#REF!</f>
        <v>#REF!</v>
      </c>
      <c r="U205" s="9" t="e">
        <f>#REF!</f>
        <v>#REF!</v>
      </c>
      <c r="V205" s="9" t="e">
        <f>#REF!</f>
        <v>#REF!</v>
      </c>
      <c r="W205" s="9" t="e">
        <f>#REF!</f>
        <v>#REF!</v>
      </c>
      <c r="X205" s="9" t="e">
        <f>#REF!</f>
        <v>#REF!</v>
      </c>
      <c r="Y205" s="9" t="e">
        <f>#REF!</f>
        <v>#REF!</v>
      </c>
      <c r="Z205" s="9" t="e">
        <f>#REF!</f>
        <v>#REF!</v>
      </c>
      <c r="AA205" s="9" t="e">
        <f>#REF!</f>
        <v>#REF!</v>
      </c>
      <c r="AB205" s="9" t="e">
        <f>#REF!</f>
        <v>#REF!</v>
      </c>
      <c r="AC205" s="9" t="e">
        <f>#REF!</f>
        <v>#REF!</v>
      </c>
      <c r="AD205" s="9" t="e">
        <f>#REF!</f>
        <v>#REF!</v>
      </c>
      <c r="AE205" s="9" t="e">
        <f>#REF!</f>
        <v>#REF!</v>
      </c>
      <c r="AF205" s="9" t="e">
        <f>#REF!</f>
        <v>#REF!</v>
      </c>
      <c r="AG205" s="9" t="e">
        <f>#REF!</f>
        <v>#REF!</v>
      </c>
      <c r="AH205" s="9" t="e">
        <f>#REF!</f>
        <v>#REF!</v>
      </c>
      <c r="AI205" s="9" t="e">
        <f>#REF!</f>
        <v>#REF!</v>
      </c>
      <c r="AJ205" s="99" t="e">
        <f>Prelim_sec_CO2!AB50</f>
        <v>#REF!</v>
      </c>
      <c r="AK205" s="18" t="e">
        <f t="shared" ref="AK205:AK211" si="18">AJ205/AI205-1</f>
        <v>#REF!</v>
      </c>
      <c r="AL205" s="9" t="e">
        <f t="shared" ref="AL205:AL211" si="19">AJ205-AI205</f>
        <v>#REF!</v>
      </c>
      <c r="AM205" s="17" t="e">
        <f t="shared" ref="AM205:AM209" si="20">AL205/$AL$209</f>
        <v>#REF!</v>
      </c>
      <c r="AN205" s="17" t="e">
        <f>AI205/W205-1</f>
        <v>#REF!</v>
      </c>
      <c r="AO205" s="9" t="e">
        <f>AI205-W205</f>
        <v>#REF!</v>
      </c>
    </row>
    <row r="206" spans="1:41">
      <c r="B206" t="s">
        <v>119</v>
      </c>
      <c r="C206" s="9" t="e">
        <f>#REF!</f>
        <v>#REF!</v>
      </c>
      <c r="D206" s="9" t="e">
        <f>#REF!</f>
        <v>#REF!</v>
      </c>
      <c r="E206" s="9" t="e">
        <f>#REF!</f>
        <v>#REF!</v>
      </c>
      <c r="F206" s="9" t="e">
        <f>#REF!</f>
        <v>#REF!</v>
      </c>
      <c r="G206" s="9" t="e">
        <f>#REF!</f>
        <v>#REF!</v>
      </c>
      <c r="H206" s="9" t="e">
        <f>#REF!</f>
        <v>#REF!</v>
      </c>
      <c r="I206" s="9" t="e">
        <f>#REF!</f>
        <v>#REF!</v>
      </c>
      <c r="J206" s="9" t="e">
        <f>#REF!</f>
        <v>#REF!</v>
      </c>
      <c r="K206" s="9" t="e">
        <f>#REF!</f>
        <v>#REF!</v>
      </c>
      <c r="L206" s="9" t="e">
        <f>#REF!</f>
        <v>#REF!</v>
      </c>
      <c r="M206" s="9" t="e">
        <f>#REF!</f>
        <v>#REF!</v>
      </c>
      <c r="N206" s="9" t="e">
        <f>#REF!</f>
        <v>#REF!</v>
      </c>
      <c r="O206" s="9" t="e">
        <f>#REF!</f>
        <v>#REF!</v>
      </c>
      <c r="P206" s="9" t="e">
        <f>#REF!</f>
        <v>#REF!</v>
      </c>
      <c r="Q206" s="9" t="e">
        <f>#REF!</f>
        <v>#REF!</v>
      </c>
      <c r="R206" s="9" t="e">
        <f>#REF!</f>
        <v>#REF!</v>
      </c>
      <c r="S206" s="9" t="e">
        <f>#REF!</f>
        <v>#REF!</v>
      </c>
      <c r="T206" s="9" t="e">
        <f>#REF!</f>
        <v>#REF!</v>
      </c>
      <c r="U206" s="9" t="e">
        <f>#REF!</f>
        <v>#REF!</v>
      </c>
      <c r="V206" s="9" t="e">
        <f>#REF!</f>
        <v>#REF!</v>
      </c>
      <c r="W206" s="9" t="e">
        <f>#REF!</f>
        <v>#REF!</v>
      </c>
      <c r="X206" s="9" t="e">
        <f>#REF!</f>
        <v>#REF!</v>
      </c>
      <c r="Y206" s="9" t="e">
        <f>#REF!</f>
        <v>#REF!</v>
      </c>
      <c r="Z206" s="9" t="e">
        <f>#REF!</f>
        <v>#REF!</v>
      </c>
      <c r="AA206" s="9" t="e">
        <f>#REF!</f>
        <v>#REF!</v>
      </c>
      <c r="AB206" s="9" t="e">
        <f>#REF!</f>
        <v>#REF!</v>
      </c>
      <c r="AC206" s="9" t="e">
        <f>#REF!</f>
        <v>#REF!</v>
      </c>
      <c r="AD206" s="9" t="e">
        <f>#REF!</f>
        <v>#REF!</v>
      </c>
      <c r="AE206" s="9" t="e">
        <f>#REF!</f>
        <v>#REF!</v>
      </c>
      <c r="AF206" s="9" t="e">
        <f>#REF!</f>
        <v>#REF!</v>
      </c>
      <c r="AG206" s="9" t="e">
        <f>#REF!</f>
        <v>#REF!</v>
      </c>
      <c r="AH206" s="9" t="e">
        <f>#REF!</f>
        <v>#REF!</v>
      </c>
      <c r="AI206" s="9" t="e">
        <f>#REF!</f>
        <v>#REF!</v>
      </c>
      <c r="AJ206" s="99" t="e">
        <f>Prelim_sec_CO2!AB51</f>
        <v>#REF!</v>
      </c>
      <c r="AK206" s="18" t="e">
        <f t="shared" si="18"/>
        <v>#REF!</v>
      </c>
      <c r="AL206" s="9" t="e">
        <f t="shared" si="19"/>
        <v>#REF!</v>
      </c>
      <c r="AM206" s="17" t="e">
        <f t="shared" si="20"/>
        <v>#REF!</v>
      </c>
      <c r="AN206" s="17" t="e">
        <f>AI206/W206-1</f>
        <v>#REF!</v>
      </c>
      <c r="AO206" s="9" t="e">
        <f>AI206-W206</f>
        <v>#REF!</v>
      </c>
    </row>
    <row r="207" spans="1:41">
      <c r="B207" t="s">
        <v>1084</v>
      </c>
      <c r="C207" s="9" t="e">
        <f>#REF!</f>
        <v>#REF!</v>
      </c>
      <c r="D207" s="9" t="e">
        <f>#REF!</f>
        <v>#REF!</v>
      </c>
      <c r="E207" s="9" t="e">
        <f>#REF!</f>
        <v>#REF!</v>
      </c>
      <c r="F207" s="9" t="e">
        <f>#REF!</f>
        <v>#REF!</v>
      </c>
      <c r="G207" s="9" t="e">
        <f>#REF!</f>
        <v>#REF!</v>
      </c>
      <c r="H207" s="9" t="e">
        <f>#REF!</f>
        <v>#REF!</v>
      </c>
      <c r="I207" s="9" t="e">
        <f>#REF!</f>
        <v>#REF!</v>
      </c>
      <c r="J207" s="9" t="e">
        <f>#REF!</f>
        <v>#REF!</v>
      </c>
      <c r="K207" s="9" t="e">
        <f>#REF!</f>
        <v>#REF!</v>
      </c>
      <c r="L207" s="9" t="e">
        <f>#REF!</f>
        <v>#REF!</v>
      </c>
      <c r="M207" s="9" t="e">
        <f>#REF!</f>
        <v>#REF!</v>
      </c>
      <c r="N207" s="9" t="e">
        <f>#REF!</f>
        <v>#REF!</v>
      </c>
      <c r="O207" s="9" t="e">
        <f>#REF!</f>
        <v>#REF!</v>
      </c>
      <c r="P207" s="9" t="e">
        <f>#REF!</f>
        <v>#REF!</v>
      </c>
      <c r="Q207" s="9" t="e">
        <f>#REF!</f>
        <v>#REF!</v>
      </c>
      <c r="R207" s="9" t="e">
        <f>#REF!</f>
        <v>#REF!</v>
      </c>
      <c r="S207" s="9" t="e">
        <f>#REF!</f>
        <v>#REF!</v>
      </c>
      <c r="T207" s="9" t="e">
        <f>#REF!</f>
        <v>#REF!</v>
      </c>
      <c r="U207" s="9" t="e">
        <f>#REF!</f>
        <v>#REF!</v>
      </c>
      <c r="V207" s="9" t="e">
        <f>#REF!</f>
        <v>#REF!</v>
      </c>
      <c r="W207" s="9" t="e">
        <f>#REF!</f>
        <v>#REF!</v>
      </c>
      <c r="X207" s="9" t="e">
        <f>#REF!</f>
        <v>#REF!</v>
      </c>
      <c r="Y207" s="9" t="e">
        <f>#REF!</f>
        <v>#REF!</v>
      </c>
      <c r="Z207" s="9" t="e">
        <f>#REF!</f>
        <v>#REF!</v>
      </c>
      <c r="AA207" s="9" t="e">
        <f>#REF!</f>
        <v>#REF!</v>
      </c>
      <c r="AB207" s="9" t="e">
        <f>#REF!</f>
        <v>#REF!</v>
      </c>
      <c r="AC207" s="9" t="e">
        <f>#REF!</f>
        <v>#REF!</v>
      </c>
      <c r="AD207" s="9" t="e">
        <f>#REF!</f>
        <v>#REF!</v>
      </c>
      <c r="AE207" s="9" t="e">
        <f>#REF!</f>
        <v>#REF!</v>
      </c>
      <c r="AF207" s="9" t="e">
        <f>#REF!</f>
        <v>#REF!</v>
      </c>
      <c r="AG207" s="9" t="e">
        <f>#REF!</f>
        <v>#REF!</v>
      </c>
      <c r="AH207" s="9" t="e">
        <f>#REF!</f>
        <v>#REF!</v>
      </c>
      <c r="AI207" s="9" t="e">
        <f>#REF!</f>
        <v>#REF!</v>
      </c>
      <c r="AJ207" s="99" t="e">
        <f>Prelim_sec_CO2!AB55</f>
        <v>#REF!</v>
      </c>
      <c r="AK207" s="18" t="e">
        <f>AJ207/AI207-1</f>
        <v>#REF!</v>
      </c>
      <c r="AL207" s="9" t="e">
        <f>AJ207-AI207</f>
        <v>#REF!</v>
      </c>
      <c r="AM207" s="17" t="e">
        <f t="shared" si="20"/>
        <v>#REF!</v>
      </c>
      <c r="AN207" s="17"/>
      <c r="AO207" s="9"/>
    </row>
    <row r="208" spans="1:41">
      <c r="B208" t="s">
        <v>1083</v>
      </c>
      <c r="C208" s="9" t="e">
        <f>C209-C204-C205-C206-C207</f>
        <v>#REF!</v>
      </c>
      <c r="D208" s="9" t="e">
        <f t="shared" ref="D208:AJ208" si="21">D209-D204-D205-D206-D207</f>
        <v>#REF!</v>
      </c>
      <c r="E208" s="9" t="e">
        <f t="shared" si="21"/>
        <v>#REF!</v>
      </c>
      <c r="F208" s="9" t="e">
        <f t="shared" si="21"/>
        <v>#REF!</v>
      </c>
      <c r="G208" s="9" t="e">
        <f t="shared" si="21"/>
        <v>#REF!</v>
      </c>
      <c r="H208" s="9" t="e">
        <f t="shared" si="21"/>
        <v>#REF!</v>
      </c>
      <c r="I208" s="9" t="e">
        <f t="shared" si="21"/>
        <v>#REF!</v>
      </c>
      <c r="J208" s="9" t="e">
        <f t="shared" si="21"/>
        <v>#REF!</v>
      </c>
      <c r="K208" s="9" t="e">
        <f t="shared" si="21"/>
        <v>#REF!</v>
      </c>
      <c r="L208" s="9" t="e">
        <f t="shared" si="21"/>
        <v>#REF!</v>
      </c>
      <c r="M208" s="9" t="e">
        <f t="shared" si="21"/>
        <v>#REF!</v>
      </c>
      <c r="N208" s="9" t="e">
        <f t="shared" si="21"/>
        <v>#REF!</v>
      </c>
      <c r="O208" s="9" t="e">
        <f t="shared" si="21"/>
        <v>#REF!</v>
      </c>
      <c r="P208" s="9" t="e">
        <f t="shared" si="21"/>
        <v>#REF!</v>
      </c>
      <c r="Q208" s="9" t="e">
        <f t="shared" si="21"/>
        <v>#REF!</v>
      </c>
      <c r="R208" s="9" t="e">
        <f t="shared" si="21"/>
        <v>#REF!</v>
      </c>
      <c r="S208" s="9" t="e">
        <f t="shared" si="21"/>
        <v>#REF!</v>
      </c>
      <c r="T208" s="9" t="e">
        <f t="shared" si="21"/>
        <v>#REF!</v>
      </c>
      <c r="U208" s="9" t="e">
        <f t="shared" si="21"/>
        <v>#REF!</v>
      </c>
      <c r="V208" s="9" t="e">
        <f t="shared" si="21"/>
        <v>#REF!</v>
      </c>
      <c r="W208" s="9" t="e">
        <f t="shared" si="21"/>
        <v>#REF!</v>
      </c>
      <c r="X208" s="9" t="e">
        <f t="shared" si="21"/>
        <v>#REF!</v>
      </c>
      <c r="Y208" s="9" t="e">
        <f t="shared" si="21"/>
        <v>#REF!</v>
      </c>
      <c r="Z208" s="9" t="e">
        <f t="shared" si="21"/>
        <v>#REF!</v>
      </c>
      <c r="AA208" s="9" t="e">
        <f t="shared" si="21"/>
        <v>#REF!</v>
      </c>
      <c r="AB208" s="9" t="e">
        <f t="shared" si="21"/>
        <v>#REF!</v>
      </c>
      <c r="AC208" s="9" t="e">
        <f t="shared" si="21"/>
        <v>#REF!</v>
      </c>
      <c r="AD208" s="9" t="e">
        <f t="shared" si="21"/>
        <v>#REF!</v>
      </c>
      <c r="AE208" s="9" t="e">
        <f t="shared" si="21"/>
        <v>#REF!</v>
      </c>
      <c r="AF208" s="9" t="e">
        <f t="shared" si="21"/>
        <v>#REF!</v>
      </c>
      <c r="AG208" s="9" t="e">
        <f t="shared" si="21"/>
        <v>#REF!</v>
      </c>
      <c r="AH208" s="9" t="e">
        <f t="shared" si="21"/>
        <v>#REF!</v>
      </c>
      <c r="AI208" s="9" t="e">
        <f t="shared" si="21"/>
        <v>#REF!</v>
      </c>
      <c r="AJ208" s="99" t="e">
        <f t="shared" si="21"/>
        <v>#REF!</v>
      </c>
      <c r="AK208" s="18" t="e">
        <f t="shared" si="18"/>
        <v>#REF!</v>
      </c>
      <c r="AL208" s="9" t="e">
        <f t="shared" si="19"/>
        <v>#REF!</v>
      </c>
      <c r="AM208" s="17" t="e">
        <f t="shared" si="20"/>
        <v>#REF!</v>
      </c>
      <c r="AN208" s="17" t="e">
        <f>AI208/W208-1</f>
        <v>#REF!</v>
      </c>
      <c r="AO208" s="9" t="e">
        <f>AI208-W208</f>
        <v>#REF!</v>
      </c>
    </row>
    <row r="209" spans="2:43">
      <c r="B209" t="s">
        <v>1082</v>
      </c>
      <c r="C209" s="9" t="e">
        <f>C211-C210</f>
        <v>#REF!</v>
      </c>
      <c r="D209" s="9" t="e">
        <f t="shared" ref="D209:AI209" si="22">D211-D210</f>
        <v>#REF!</v>
      </c>
      <c r="E209" s="9" t="e">
        <f t="shared" si="22"/>
        <v>#REF!</v>
      </c>
      <c r="F209" s="9" t="e">
        <f t="shared" si="22"/>
        <v>#REF!</v>
      </c>
      <c r="G209" s="9" t="e">
        <f t="shared" si="22"/>
        <v>#REF!</v>
      </c>
      <c r="H209" s="9" t="e">
        <f t="shared" si="22"/>
        <v>#REF!</v>
      </c>
      <c r="I209" s="9" t="e">
        <f t="shared" si="22"/>
        <v>#REF!</v>
      </c>
      <c r="J209" s="9" t="e">
        <f t="shared" si="22"/>
        <v>#REF!</v>
      </c>
      <c r="K209" s="9" t="e">
        <f t="shared" si="22"/>
        <v>#REF!</v>
      </c>
      <c r="L209" s="9" t="e">
        <f t="shared" si="22"/>
        <v>#REF!</v>
      </c>
      <c r="M209" s="9" t="e">
        <f t="shared" si="22"/>
        <v>#REF!</v>
      </c>
      <c r="N209" s="9" t="e">
        <f t="shared" si="22"/>
        <v>#REF!</v>
      </c>
      <c r="O209" s="9" t="e">
        <f t="shared" si="22"/>
        <v>#REF!</v>
      </c>
      <c r="P209" s="9" t="e">
        <f t="shared" si="22"/>
        <v>#REF!</v>
      </c>
      <c r="Q209" s="9" t="e">
        <f t="shared" si="22"/>
        <v>#REF!</v>
      </c>
      <c r="R209" s="9" t="e">
        <f t="shared" si="22"/>
        <v>#REF!</v>
      </c>
      <c r="S209" s="9" t="e">
        <f t="shared" si="22"/>
        <v>#REF!</v>
      </c>
      <c r="T209" s="9" t="e">
        <f t="shared" si="22"/>
        <v>#REF!</v>
      </c>
      <c r="U209" s="9" t="e">
        <f t="shared" si="22"/>
        <v>#REF!</v>
      </c>
      <c r="V209" s="9" t="e">
        <f t="shared" si="22"/>
        <v>#REF!</v>
      </c>
      <c r="W209" s="9" t="e">
        <f t="shared" si="22"/>
        <v>#REF!</v>
      </c>
      <c r="X209" s="9" t="e">
        <f t="shared" si="22"/>
        <v>#REF!</v>
      </c>
      <c r="Y209" s="9" t="e">
        <f t="shared" si="22"/>
        <v>#REF!</v>
      </c>
      <c r="Z209" s="9" t="e">
        <f t="shared" si="22"/>
        <v>#REF!</v>
      </c>
      <c r="AA209" s="9" t="e">
        <f t="shared" si="22"/>
        <v>#REF!</v>
      </c>
      <c r="AB209" s="9" t="e">
        <f t="shared" si="22"/>
        <v>#REF!</v>
      </c>
      <c r="AC209" s="9" t="e">
        <f t="shared" si="22"/>
        <v>#REF!</v>
      </c>
      <c r="AD209" s="9" t="e">
        <f t="shared" si="22"/>
        <v>#REF!</v>
      </c>
      <c r="AE209" s="9" t="e">
        <f t="shared" si="22"/>
        <v>#REF!</v>
      </c>
      <c r="AF209" s="9" t="e">
        <f t="shared" si="22"/>
        <v>#REF!</v>
      </c>
      <c r="AG209" s="9" t="e">
        <f t="shared" si="22"/>
        <v>#REF!</v>
      </c>
      <c r="AH209" s="9" t="e">
        <f t="shared" si="22"/>
        <v>#REF!</v>
      </c>
      <c r="AI209" s="9" t="e">
        <f t="shared" si="22"/>
        <v>#REF!</v>
      </c>
      <c r="AJ209" s="99" t="e">
        <f>AJ211-AJ210</f>
        <v>#REF!</v>
      </c>
      <c r="AK209" s="18" t="e">
        <f>AJ209/AI209-1</f>
        <v>#REF!</v>
      </c>
      <c r="AL209" s="9" t="e">
        <f t="shared" si="19"/>
        <v>#REF!</v>
      </c>
      <c r="AM209" s="17" t="e">
        <f t="shared" si="20"/>
        <v>#REF!</v>
      </c>
      <c r="AN209" s="17"/>
      <c r="AO209" s="9"/>
    </row>
    <row r="210" spans="2:43" ht="14.4">
      <c r="B210" s="39" t="s">
        <v>1081</v>
      </c>
      <c r="C210" s="40" t="e">
        <f>#REF!</f>
        <v>#REF!</v>
      </c>
      <c r="D210" s="40" t="e">
        <f>#REF!</f>
        <v>#REF!</v>
      </c>
      <c r="E210" s="40" t="e">
        <f>#REF!</f>
        <v>#REF!</v>
      </c>
      <c r="F210" s="40" t="e">
        <f>#REF!</f>
        <v>#REF!</v>
      </c>
      <c r="G210" s="40" t="e">
        <f>#REF!</f>
        <v>#REF!</v>
      </c>
      <c r="H210" s="40" t="e">
        <f>#REF!</f>
        <v>#REF!</v>
      </c>
      <c r="I210" s="40" t="e">
        <f>#REF!</f>
        <v>#REF!</v>
      </c>
      <c r="J210" s="40" t="e">
        <f>#REF!</f>
        <v>#REF!</v>
      </c>
      <c r="K210" s="40" t="e">
        <f>#REF!</f>
        <v>#REF!</v>
      </c>
      <c r="L210" s="40" t="e">
        <f>#REF!</f>
        <v>#REF!</v>
      </c>
      <c r="M210" s="40" t="e">
        <f>#REF!</f>
        <v>#REF!</v>
      </c>
      <c r="N210" s="40" t="e">
        <f>#REF!</f>
        <v>#REF!</v>
      </c>
      <c r="O210" s="40" t="e">
        <f>#REF!</f>
        <v>#REF!</v>
      </c>
      <c r="P210" s="40" t="e">
        <f>#REF!</f>
        <v>#REF!</v>
      </c>
      <c r="Q210" s="40" t="e">
        <f>#REF!</f>
        <v>#REF!</v>
      </c>
      <c r="R210" s="40" t="e">
        <f>#REF!</f>
        <v>#REF!</v>
      </c>
      <c r="S210" s="40" t="e">
        <f>#REF!</f>
        <v>#REF!</v>
      </c>
      <c r="T210" s="40" t="e">
        <f>#REF!</f>
        <v>#REF!</v>
      </c>
      <c r="U210" s="40" t="e">
        <f>#REF!</f>
        <v>#REF!</v>
      </c>
      <c r="V210" s="40" t="e">
        <f>#REF!</f>
        <v>#REF!</v>
      </c>
      <c r="W210" s="40" t="e">
        <f>#REF!</f>
        <v>#REF!</v>
      </c>
      <c r="X210" s="40" t="e">
        <f>#REF!</f>
        <v>#REF!</v>
      </c>
      <c r="Y210" s="40" t="e">
        <f>#REF!</f>
        <v>#REF!</v>
      </c>
      <c r="Z210" s="40" t="e">
        <f>#REF!</f>
        <v>#REF!</v>
      </c>
      <c r="AA210" s="40" t="e">
        <f>#REF!</f>
        <v>#REF!</v>
      </c>
      <c r="AB210" s="40" t="e">
        <f>#REF!</f>
        <v>#REF!</v>
      </c>
      <c r="AC210" s="40" t="e">
        <f>#REF!</f>
        <v>#REF!</v>
      </c>
      <c r="AD210" s="40" t="e">
        <f>#REF!</f>
        <v>#REF!</v>
      </c>
      <c r="AE210" s="40" t="e">
        <f>#REF!</f>
        <v>#REF!</v>
      </c>
      <c r="AF210" s="40" t="e">
        <f>#REF!</f>
        <v>#REF!</v>
      </c>
      <c r="AG210" s="40" t="e">
        <f>#REF!</f>
        <v>#REF!</v>
      </c>
      <c r="AH210" s="40" t="e">
        <f>#REF!</f>
        <v>#REF!</v>
      </c>
      <c r="AI210" s="40" t="e">
        <f>#REF!</f>
        <v>#REF!</v>
      </c>
      <c r="AJ210" s="118" t="e">
        <f>Prelim_sec_CO2!AB56</f>
        <v>#REF!</v>
      </c>
      <c r="AK210" s="18"/>
      <c r="AL210" s="9"/>
      <c r="AM210" s="17"/>
      <c r="AN210" s="17"/>
      <c r="AO210" s="9"/>
    </row>
    <row r="211" spans="2:43" ht="14.4">
      <c r="B211" s="39" t="s">
        <v>121</v>
      </c>
      <c r="C211" s="119" t="e">
        <f>#REF!</f>
        <v>#REF!</v>
      </c>
      <c r="D211" s="119" t="e">
        <f>#REF!</f>
        <v>#REF!</v>
      </c>
      <c r="E211" s="119" t="e">
        <f>#REF!</f>
        <v>#REF!</v>
      </c>
      <c r="F211" s="119" t="e">
        <f>#REF!</f>
        <v>#REF!</v>
      </c>
      <c r="G211" s="119" t="e">
        <f>#REF!</f>
        <v>#REF!</v>
      </c>
      <c r="H211" s="119" t="e">
        <f>#REF!</f>
        <v>#REF!</v>
      </c>
      <c r="I211" s="119" t="e">
        <f>#REF!</f>
        <v>#REF!</v>
      </c>
      <c r="J211" s="119" t="e">
        <f>#REF!</f>
        <v>#REF!</v>
      </c>
      <c r="K211" s="119" t="e">
        <f>#REF!</f>
        <v>#REF!</v>
      </c>
      <c r="L211" s="119" t="e">
        <f>#REF!</f>
        <v>#REF!</v>
      </c>
      <c r="M211" s="119" t="e">
        <f>#REF!</f>
        <v>#REF!</v>
      </c>
      <c r="N211" s="119" t="e">
        <f>#REF!</f>
        <v>#REF!</v>
      </c>
      <c r="O211" s="119" t="e">
        <f>#REF!</f>
        <v>#REF!</v>
      </c>
      <c r="P211" s="119" t="e">
        <f>#REF!</f>
        <v>#REF!</v>
      </c>
      <c r="Q211" s="119" t="e">
        <f>#REF!</f>
        <v>#REF!</v>
      </c>
      <c r="R211" s="119" t="e">
        <f>#REF!</f>
        <v>#REF!</v>
      </c>
      <c r="S211" s="119" t="e">
        <f>#REF!</f>
        <v>#REF!</v>
      </c>
      <c r="T211" s="119" t="e">
        <f>#REF!</f>
        <v>#REF!</v>
      </c>
      <c r="U211" s="119" t="e">
        <f>#REF!</f>
        <v>#REF!</v>
      </c>
      <c r="V211" s="119" t="e">
        <f>#REF!</f>
        <v>#REF!</v>
      </c>
      <c r="W211" s="119" t="e">
        <f>#REF!</f>
        <v>#REF!</v>
      </c>
      <c r="X211" s="119" t="e">
        <f>#REF!</f>
        <v>#REF!</v>
      </c>
      <c r="Y211" s="119" t="e">
        <f>#REF!</f>
        <v>#REF!</v>
      </c>
      <c r="Z211" s="119" t="e">
        <f>#REF!</f>
        <v>#REF!</v>
      </c>
      <c r="AA211" s="119" t="e">
        <f>#REF!</f>
        <v>#REF!</v>
      </c>
      <c r="AB211" s="119" t="e">
        <f>#REF!</f>
        <v>#REF!</v>
      </c>
      <c r="AC211" s="119" t="e">
        <f>#REF!</f>
        <v>#REF!</v>
      </c>
      <c r="AD211" s="119" t="e">
        <f>#REF!</f>
        <v>#REF!</v>
      </c>
      <c r="AE211" s="119" t="e">
        <f>#REF!</f>
        <v>#REF!</v>
      </c>
      <c r="AF211" s="119" t="e">
        <f>#REF!</f>
        <v>#REF!</v>
      </c>
      <c r="AG211" s="119" t="e">
        <f>#REF!</f>
        <v>#REF!</v>
      </c>
      <c r="AH211" s="119" t="e">
        <f>#REF!</f>
        <v>#REF!</v>
      </c>
      <c r="AI211" s="119" t="e">
        <f>#REF!</f>
        <v>#REF!</v>
      </c>
      <c r="AJ211" s="120" t="e">
        <f>Prelim_sec_CO2!AB57</f>
        <v>#REF!</v>
      </c>
      <c r="AK211" s="18" t="e">
        <f t="shared" si="18"/>
        <v>#REF!</v>
      </c>
      <c r="AL211" s="9" t="e">
        <f t="shared" si="19"/>
        <v>#REF!</v>
      </c>
      <c r="AM211" s="17"/>
      <c r="AN211" s="17"/>
      <c r="AO211" s="9"/>
    </row>
    <row r="212" spans="2:43">
      <c r="AK212" s="12"/>
      <c r="AL212" s="17" t="e">
        <f>AK212/AL$211</f>
        <v>#REF!</v>
      </c>
    </row>
    <row r="213" spans="2:43">
      <c r="AH213" s="9"/>
      <c r="AI213" s="9"/>
      <c r="AJ213" s="9"/>
      <c r="AK213" s="9"/>
    </row>
    <row r="214" spans="2:43">
      <c r="AH214" s="9"/>
      <c r="AI214" s="9"/>
      <c r="AJ214" s="102"/>
      <c r="AK214" s="102"/>
      <c r="AL214" s="4"/>
      <c r="AN214" s="4"/>
      <c r="AO214" s="4"/>
      <c r="AP214" s="4"/>
    </row>
    <row r="215" spans="2:43">
      <c r="AI215" s="9"/>
      <c r="AJ215" s="9"/>
      <c r="AK215" s="9"/>
      <c r="AL215" s="9"/>
      <c r="AQ215" s="9"/>
    </row>
    <row r="216" spans="2:43">
      <c r="AI216" s="9"/>
      <c r="AJ216" s="9"/>
      <c r="AK216" s="9"/>
      <c r="AL216" s="9"/>
      <c r="AQ216" s="9"/>
    </row>
    <row r="217" spans="2:43">
      <c r="T217" s="18"/>
      <c r="AF217" s="18"/>
      <c r="AG217" s="18"/>
      <c r="AI217" s="9"/>
      <c r="AJ217" s="9"/>
      <c r="AK217" s="9"/>
      <c r="AL217" s="9"/>
      <c r="AQ217" s="9"/>
    </row>
    <row r="218" spans="2:43">
      <c r="AI218" s="9"/>
      <c r="AJ218" s="9"/>
      <c r="AK218" s="9"/>
      <c r="AL218" s="9"/>
      <c r="AM218" s="105"/>
      <c r="AQ218" s="9"/>
    </row>
    <row r="219" spans="2:43">
      <c r="AI219" s="9"/>
      <c r="AJ219" s="9"/>
      <c r="AK219" s="9"/>
      <c r="AL219" s="9"/>
    </row>
    <row r="236" spans="1:41" s="28" customFormat="1" ht="14.4" thickBot="1"/>
    <row r="237" spans="1:41" ht="14.4">
      <c r="A237" s="64" t="s">
        <v>994</v>
      </c>
      <c r="AJ237" t="s">
        <v>974</v>
      </c>
      <c r="AK237" t="s">
        <v>1080</v>
      </c>
      <c r="AL237" t="s">
        <v>1080</v>
      </c>
      <c r="AN237" t="s">
        <v>984</v>
      </c>
      <c r="AO237" t="s">
        <v>984</v>
      </c>
    </row>
    <row r="238" spans="1:41">
      <c r="A238" s="16" t="s">
        <v>1063</v>
      </c>
      <c r="C238" t="s">
        <v>12</v>
      </c>
      <c r="D238" t="s">
        <v>13</v>
      </c>
      <c r="E238" t="s">
        <v>14</v>
      </c>
      <c r="F238" t="s">
        <v>15</v>
      </c>
      <c r="G238" t="s">
        <v>16</v>
      </c>
      <c r="H238" t="s">
        <v>17</v>
      </c>
      <c r="I238" t="s">
        <v>18</v>
      </c>
      <c r="J238" t="s">
        <v>19</v>
      </c>
      <c r="K238" t="s">
        <v>20</v>
      </c>
      <c r="L238" t="s">
        <v>21</v>
      </c>
      <c r="M238" t="s">
        <v>22</v>
      </c>
      <c r="N238" t="s">
        <v>23</v>
      </c>
      <c r="O238" t="s">
        <v>24</v>
      </c>
      <c r="P238" t="s">
        <v>25</v>
      </c>
      <c r="Q238" t="s">
        <v>26</v>
      </c>
      <c r="R238" t="s">
        <v>27</v>
      </c>
      <c r="S238" t="s">
        <v>28</v>
      </c>
      <c r="T238" t="s">
        <v>29</v>
      </c>
      <c r="U238" t="s">
        <v>30</v>
      </c>
      <c r="V238" t="s">
        <v>31</v>
      </c>
      <c r="W238" t="s">
        <v>32</v>
      </c>
      <c r="X238" t="s">
        <v>33</v>
      </c>
      <c r="Y238" t="s">
        <v>34</v>
      </c>
      <c r="Z238" t="s">
        <v>35</v>
      </c>
      <c r="AA238" t="s">
        <v>36</v>
      </c>
      <c r="AB238" t="s">
        <v>37</v>
      </c>
      <c r="AC238" t="s">
        <v>38</v>
      </c>
      <c r="AD238" t="s">
        <v>39</v>
      </c>
      <c r="AE238" t="s">
        <v>40</v>
      </c>
      <c r="AF238" t="s">
        <v>41</v>
      </c>
      <c r="AG238" t="s">
        <v>42</v>
      </c>
      <c r="AH238" t="s">
        <v>195</v>
      </c>
      <c r="AI238" t="s">
        <v>213</v>
      </c>
      <c r="AJ238" s="76" t="s">
        <v>510</v>
      </c>
      <c r="AK238" t="s">
        <v>135</v>
      </c>
      <c r="AL238" t="s">
        <v>136</v>
      </c>
      <c r="AM238" s="20" t="s">
        <v>101</v>
      </c>
      <c r="AN238" t="s">
        <v>135</v>
      </c>
      <c r="AO238" t="s">
        <v>136</v>
      </c>
    </row>
    <row r="239" spans="1:41">
      <c r="B239" t="s">
        <v>112</v>
      </c>
      <c r="C239" s="9" t="e">
        <f>#REF!</f>
        <v>#REF!</v>
      </c>
      <c r="D239" s="9" t="e">
        <f>#REF!</f>
        <v>#REF!</v>
      </c>
      <c r="E239" s="9" t="e">
        <f>#REF!</f>
        <v>#REF!</v>
      </c>
      <c r="F239" s="9" t="e">
        <f>#REF!</f>
        <v>#REF!</v>
      </c>
      <c r="G239" s="9" t="e">
        <f>#REF!</f>
        <v>#REF!</v>
      </c>
      <c r="H239" s="9" t="e">
        <f>#REF!</f>
        <v>#REF!</v>
      </c>
      <c r="I239" s="9" t="e">
        <f>#REF!</f>
        <v>#REF!</v>
      </c>
      <c r="J239" s="9" t="e">
        <f>#REF!</f>
        <v>#REF!</v>
      </c>
      <c r="K239" s="9" t="e">
        <f>#REF!</f>
        <v>#REF!</v>
      </c>
      <c r="L239" s="9" t="e">
        <f>#REF!</f>
        <v>#REF!</v>
      </c>
      <c r="M239" s="9" t="e">
        <f>#REF!</f>
        <v>#REF!</v>
      </c>
      <c r="N239" s="9" t="e">
        <f>#REF!</f>
        <v>#REF!</v>
      </c>
      <c r="O239" s="9" t="e">
        <f>#REF!</f>
        <v>#REF!</v>
      </c>
      <c r="P239" s="9" t="e">
        <f>#REF!</f>
        <v>#REF!</v>
      </c>
      <c r="Q239" s="9" t="e">
        <f>#REF!</f>
        <v>#REF!</v>
      </c>
      <c r="R239" s="9" t="e">
        <f>#REF!</f>
        <v>#REF!</v>
      </c>
      <c r="S239" s="9" t="e">
        <f>#REF!</f>
        <v>#REF!</v>
      </c>
      <c r="T239" s="9" t="e">
        <f>#REF!</f>
        <v>#REF!</v>
      </c>
      <c r="U239" s="9" t="e">
        <f>#REF!</f>
        <v>#REF!</v>
      </c>
      <c r="V239" s="9" t="e">
        <f>#REF!</f>
        <v>#REF!</v>
      </c>
      <c r="W239" s="9" t="e">
        <f>#REF!</f>
        <v>#REF!</v>
      </c>
      <c r="X239" s="9" t="e">
        <f>#REF!</f>
        <v>#REF!</v>
      </c>
      <c r="Y239" s="9" t="e">
        <f>#REF!</f>
        <v>#REF!</v>
      </c>
      <c r="Z239" s="9" t="e">
        <f>#REF!</f>
        <v>#REF!</v>
      </c>
      <c r="AA239" s="9" t="e">
        <f>#REF!</f>
        <v>#REF!</v>
      </c>
      <c r="AB239" s="9" t="e">
        <f>#REF!</f>
        <v>#REF!</v>
      </c>
      <c r="AC239" s="9" t="e">
        <f>#REF!</f>
        <v>#REF!</v>
      </c>
      <c r="AD239" s="9" t="e">
        <f>#REF!</f>
        <v>#REF!</v>
      </c>
      <c r="AE239" s="9" t="e">
        <f>#REF!</f>
        <v>#REF!</v>
      </c>
      <c r="AF239" s="9" t="e">
        <f>#REF!</f>
        <v>#REF!</v>
      </c>
      <c r="AG239" s="9" t="e">
        <f>#REF!</f>
        <v>#REF!</v>
      </c>
      <c r="AH239" s="9" t="e">
        <f>#REF!</f>
        <v>#REF!</v>
      </c>
      <c r="AI239" s="9" t="e">
        <f>#REF!</f>
        <v>#REF!</v>
      </c>
      <c r="AJ239" s="99" t="e">
        <f>Prelim_sec_CO2!AB32</f>
        <v>#REF!</v>
      </c>
      <c r="AK239" s="18" t="e">
        <f>AJ239/AI239-1</f>
        <v>#REF!</v>
      </c>
      <c r="AL239" s="9" t="e">
        <f>AJ239-AI239</f>
        <v>#REF!</v>
      </c>
      <c r="AM239" s="17" t="e">
        <f>AL239/$AL$246</f>
        <v>#REF!</v>
      </c>
      <c r="AN239" s="17"/>
      <c r="AO239" s="9"/>
    </row>
    <row r="240" spans="1:41">
      <c r="B240" t="s">
        <v>1085</v>
      </c>
      <c r="C240" s="9" t="e">
        <f>#REF!+#REF!</f>
        <v>#REF!</v>
      </c>
      <c r="D240" s="9" t="e">
        <f>#REF!+#REF!</f>
        <v>#REF!</v>
      </c>
      <c r="E240" s="9" t="e">
        <f>#REF!+#REF!</f>
        <v>#REF!</v>
      </c>
      <c r="F240" s="9" t="e">
        <f>#REF!+#REF!</f>
        <v>#REF!</v>
      </c>
      <c r="G240" s="9" t="e">
        <f>#REF!+#REF!</f>
        <v>#REF!</v>
      </c>
      <c r="H240" s="9" t="e">
        <f>#REF!+#REF!</f>
        <v>#REF!</v>
      </c>
      <c r="I240" s="9" t="e">
        <f>#REF!+#REF!</f>
        <v>#REF!</v>
      </c>
      <c r="J240" s="9" t="e">
        <f>#REF!+#REF!</f>
        <v>#REF!</v>
      </c>
      <c r="K240" s="9" t="e">
        <f>#REF!+#REF!</f>
        <v>#REF!</v>
      </c>
      <c r="L240" s="9" t="e">
        <f>#REF!+#REF!</f>
        <v>#REF!</v>
      </c>
      <c r="M240" s="9" t="e">
        <f>#REF!+#REF!</f>
        <v>#REF!</v>
      </c>
      <c r="N240" s="9" t="e">
        <f>#REF!+#REF!</f>
        <v>#REF!</v>
      </c>
      <c r="O240" s="9" t="e">
        <f>#REF!+#REF!</f>
        <v>#REF!</v>
      </c>
      <c r="P240" s="9" t="e">
        <f>#REF!+#REF!</f>
        <v>#REF!</v>
      </c>
      <c r="Q240" s="9" t="e">
        <f>#REF!+#REF!</f>
        <v>#REF!</v>
      </c>
      <c r="R240" s="9" t="e">
        <f>#REF!+#REF!</f>
        <v>#REF!</v>
      </c>
      <c r="S240" s="9" t="e">
        <f>#REF!+#REF!</f>
        <v>#REF!</v>
      </c>
      <c r="T240" s="9" t="e">
        <f>#REF!+#REF!</f>
        <v>#REF!</v>
      </c>
      <c r="U240" s="9" t="e">
        <f>#REF!+#REF!</f>
        <v>#REF!</v>
      </c>
      <c r="V240" s="9" t="e">
        <f>#REF!+#REF!</f>
        <v>#REF!</v>
      </c>
      <c r="W240" s="9" t="e">
        <f>#REF!+#REF!</f>
        <v>#REF!</v>
      </c>
      <c r="X240" s="9" t="e">
        <f>#REF!+#REF!</f>
        <v>#REF!</v>
      </c>
      <c r="Y240" s="9" t="e">
        <f>#REF!+#REF!</f>
        <v>#REF!</v>
      </c>
      <c r="Z240" s="9" t="e">
        <f>#REF!+#REF!</f>
        <v>#REF!</v>
      </c>
      <c r="AA240" s="9" t="e">
        <f>#REF!+#REF!</f>
        <v>#REF!</v>
      </c>
      <c r="AB240" s="9" t="e">
        <f>#REF!+#REF!</f>
        <v>#REF!</v>
      </c>
      <c r="AC240" s="9" t="e">
        <f>#REF!+#REF!</f>
        <v>#REF!</v>
      </c>
      <c r="AD240" s="9" t="e">
        <f>#REF!+#REF!</f>
        <v>#REF!</v>
      </c>
      <c r="AE240" s="9" t="e">
        <f>#REF!+#REF!</f>
        <v>#REF!</v>
      </c>
      <c r="AF240" s="9" t="e">
        <f>#REF!+#REF!</f>
        <v>#REF!</v>
      </c>
      <c r="AG240" s="9" t="e">
        <f>#REF!+#REF!</f>
        <v>#REF!</v>
      </c>
      <c r="AH240" s="9" t="e">
        <f>#REF!+#REF!</f>
        <v>#REF!</v>
      </c>
      <c r="AI240" s="9" t="e">
        <f>#REF!+#REF!</f>
        <v>#REF!</v>
      </c>
      <c r="AJ240" s="99" t="e">
        <f>Prelim_sec_CO2!AB30+Prelim_sec_CO2!AB31</f>
        <v>#REF!</v>
      </c>
      <c r="AK240" s="18" t="e">
        <f t="shared" ref="AK240:AK248" si="23">AJ240/AI240-1</f>
        <v>#REF!</v>
      </c>
      <c r="AL240" s="9" t="e">
        <f t="shared" ref="AL240:AL248" si="24">AJ240-AI240</f>
        <v>#REF!</v>
      </c>
      <c r="AM240" s="17" t="e">
        <f t="shared" ref="AM240:AM246" si="25">AL240/$AL$246</f>
        <v>#REF!</v>
      </c>
      <c r="AN240" s="17"/>
      <c r="AO240" s="9"/>
    </row>
    <row r="241" spans="2:43">
      <c r="B241" t="s">
        <v>989</v>
      </c>
      <c r="C241" s="9" t="e">
        <f>#REF!</f>
        <v>#REF!</v>
      </c>
      <c r="D241" s="9" t="e">
        <f>#REF!</f>
        <v>#REF!</v>
      </c>
      <c r="E241" s="9" t="e">
        <f>#REF!</f>
        <v>#REF!</v>
      </c>
      <c r="F241" s="9" t="e">
        <f>#REF!</f>
        <v>#REF!</v>
      </c>
      <c r="G241" s="9" t="e">
        <f>#REF!</f>
        <v>#REF!</v>
      </c>
      <c r="H241" s="9" t="e">
        <f>#REF!</f>
        <v>#REF!</v>
      </c>
      <c r="I241" s="9" t="e">
        <f>#REF!</f>
        <v>#REF!</v>
      </c>
      <c r="J241" s="9" t="e">
        <f>#REF!</f>
        <v>#REF!</v>
      </c>
      <c r="K241" s="9" t="e">
        <f>#REF!</f>
        <v>#REF!</v>
      </c>
      <c r="L241" s="9" t="e">
        <f>#REF!</f>
        <v>#REF!</v>
      </c>
      <c r="M241" s="9" t="e">
        <f>#REF!</f>
        <v>#REF!</v>
      </c>
      <c r="N241" s="9" t="e">
        <f>#REF!</f>
        <v>#REF!</v>
      </c>
      <c r="O241" s="9" t="e">
        <f>#REF!</f>
        <v>#REF!</v>
      </c>
      <c r="P241" s="9" t="e">
        <f>#REF!</f>
        <v>#REF!</v>
      </c>
      <c r="Q241" s="9" t="e">
        <f>#REF!</f>
        <v>#REF!</v>
      </c>
      <c r="R241" s="9" t="e">
        <f>#REF!</f>
        <v>#REF!</v>
      </c>
      <c r="S241" s="9" t="e">
        <f>#REF!</f>
        <v>#REF!</v>
      </c>
      <c r="T241" s="9" t="e">
        <f>#REF!</f>
        <v>#REF!</v>
      </c>
      <c r="U241" s="9" t="e">
        <f>#REF!</f>
        <v>#REF!</v>
      </c>
      <c r="V241" s="9" t="e">
        <f>#REF!</f>
        <v>#REF!</v>
      </c>
      <c r="W241" s="9" t="e">
        <f>#REF!</f>
        <v>#REF!</v>
      </c>
      <c r="X241" s="9" t="e">
        <f>#REF!</f>
        <v>#REF!</v>
      </c>
      <c r="Y241" s="9" t="e">
        <f>#REF!</f>
        <v>#REF!</v>
      </c>
      <c r="Z241" s="9" t="e">
        <f>#REF!</f>
        <v>#REF!</v>
      </c>
      <c r="AA241" s="9" t="e">
        <f>#REF!</f>
        <v>#REF!</v>
      </c>
      <c r="AB241" s="9" t="e">
        <f>#REF!</f>
        <v>#REF!</v>
      </c>
      <c r="AC241" s="9" t="e">
        <f>#REF!</f>
        <v>#REF!</v>
      </c>
      <c r="AD241" s="9" t="e">
        <f>#REF!</f>
        <v>#REF!</v>
      </c>
      <c r="AE241" s="9" t="e">
        <f>#REF!</f>
        <v>#REF!</v>
      </c>
      <c r="AF241" s="9" t="e">
        <f>#REF!</f>
        <v>#REF!</v>
      </c>
      <c r="AG241" s="9" t="e">
        <f>#REF!</f>
        <v>#REF!</v>
      </c>
      <c r="AH241" s="9" t="e">
        <f>#REF!</f>
        <v>#REF!</v>
      </c>
      <c r="AI241" s="9" t="e">
        <f>#REF!</f>
        <v>#REF!</v>
      </c>
      <c r="AJ241" s="99" t="e">
        <f>Prelim_sec_CO2!AB34</f>
        <v>#REF!</v>
      </c>
      <c r="AK241" s="18" t="e">
        <f t="shared" si="23"/>
        <v>#REF!</v>
      </c>
      <c r="AL241" s="9" t="e">
        <f t="shared" si="24"/>
        <v>#REF!</v>
      </c>
      <c r="AM241" s="17" t="e">
        <f t="shared" si="25"/>
        <v>#REF!</v>
      </c>
      <c r="AN241" s="17"/>
      <c r="AO241" s="9"/>
    </row>
    <row r="242" spans="2:43">
      <c r="B242" t="s">
        <v>990</v>
      </c>
      <c r="C242" s="9" t="e">
        <f>#REF!</f>
        <v>#REF!</v>
      </c>
      <c r="D242" s="9" t="e">
        <f>#REF!</f>
        <v>#REF!</v>
      </c>
      <c r="E242" s="9" t="e">
        <f>#REF!</f>
        <v>#REF!</v>
      </c>
      <c r="F242" s="9" t="e">
        <f>#REF!</f>
        <v>#REF!</v>
      </c>
      <c r="G242" s="9" t="e">
        <f>#REF!</f>
        <v>#REF!</v>
      </c>
      <c r="H242" s="9" t="e">
        <f>#REF!</f>
        <v>#REF!</v>
      </c>
      <c r="I242" s="9" t="e">
        <f>#REF!</f>
        <v>#REF!</v>
      </c>
      <c r="J242" s="9" t="e">
        <f>#REF!</f>
        <v>#REF!</v>
      </c>
      <c r="K242" s="9" t="e">
        <f>#REF!</f>
        <v>#REF!</v>
      </c>
      <c r="L242" s="9" t="e">
        <f>#REF!</f>
        <v>#REF!</v>
      </c>
      <c r="M242" s="9" t="e">
        <f>#REF!</f>
        <v>#REF!</v>
      </c>
      <c r="N242" s="9" t="e">
        <f>#REF!</f>
        <v>#REF!</v>
      </c>
      <c r="O242" s="9" t="e">
        <f>#REF!</f>
        <v>#REF!</v>
      </c>
      <c r="P242" s="9" t="e">
        <f>#REF!</f>
        <v>#REF!</v>
      </c>
      <c r="Q242" s="9" t="e">
        <f>#REF!</f>
        <v>#REF!</v>
      </c>
      <c r="R242" s="9" t="e">
        <f>#REF!</f>
        <v>#REF!</v>
      </c>
      <c r="S242" s="9" t="e">
        <f>#REF!</f>
        <v>#REF!</v>
      </c>
      <c r="T242" s="9" t="e">
        <f>#REF!</f>
        <v>#REF!</v>
      </c>
      <c r="U242" s="9" t="e">
        <f>#REF!</f>
        <v>#REF!</v>
      </c>
      <c r="V242" s="9" t="e">
        <f>#REF!</f>
        <v>#REF!</v>
      </c>
      <c r="W242" s="9" t="e">
        <f>#REF!</f>
        <v>#REF!</v>
      </c>
      <c r="X242" s="9" t="e">
        <f>#REF!</f>
        <v>#REF!</v>
      </c>
      <c r="Y242" s="9" t="e">
        <f>#REF!</f>
        <v>#REF!</v>
      </c>
      <c r="Z242" s="9" t="e">
        <f>#REF!</f>
        <v>#REF!</v>
      </c>
      <c r="AA242" s="9" t="e">
        <f>#REF!</f>
        <v>#REF!</v>
      </c>
      <c r="AB242" s="9" t="e">
        <f>#REF!</f>
        <v>#REF!</v>
      </c>
      <c r="AC242" s="9" t="e">
        <f>#REF!</f>
        <v>#REF!</v>
      </c>
      <c r="AD242" s="9" t="e">
        <f>#REF!</f>
        <v>#REF!</v>
      </c>
      <c r="AE242" s="9" t="e">
        <f>#REF!</f>
        <v>#REF!</v>
      </c>
      <c r="AF242" s="9" t="e">
        <f>#REF!</f>
        <v>#REF!</v>
      </c>
      <c r="AG242" s="9" t="e">
        <f>#REF!</f>
        <v>#REF!</v>
      </c>
      <c r="AH242" s="9" t="e">
        <f>#REF!</f>
        <v>#REF!</v>
      </c>
      <c r="AI242" s="9" t="e">
        <f>#REF!</f>
        <v>#REF!</v>
      </c>
      <c r="AJ242" s="99" t="e">
        <f>Prelim_sec_CO2!AB36</f>
        <v>#REF!</v>
      </c>
      <c r="AK242" s="18" t="e">
        <f t="shared" si="23"/>
        <v>#REF!</v>
      </c>
      <c r="AL242" s="9" t="e">
        <f t="shared" si="24"/>
        <v>#REF!</v>
      </c>
      <c r="AM242" s="17" t="e">
        <f t="shared" si="25"/>
        <v>#REF!</v>
      </c>
      <c r="AN242" s="17"/>
      <c r="AO242" s="9"/>
    </row>
    <row r="243" spans="2:43">
      <c r="B243" t="s">
        <v>991</v>
      </c>
      <c r="C243" s="19" t="e">
        <f>#REF!</f>
        <v>#REF!</v>
      </c>
      <c r="D243" s="19" t="e">
        <f>#REF!</f>
        <v>#REF!</v>
      </c>
      <c r="E243" s="19" t="e">
        <f>#REF!</f>
        <v>#REF!</v>
      </c>
      <c r="F243" s="19" t="e">
        <f>#REF!</f>
        <v>#REF!</v>
      </c>
      <c r="G243" s="19" t="e">
        <f>#REF!</f>
        <v>#REF!</v>
      </c>
      <c r="H243" s="19" t="e">
        <f>#REF!</f>
        <v>#REF!</v>
      </c>
      <c r="I243" s="19" t="e">
        <f>#REF!</f>
        <v>#REF!</v>
      </c>
      <c r="J243" s="19" t="e">
        <f>#REF!</f>
        <v>#REF!</v>
      </c>
      <c r="K243" s="19" t="e">
        <f>#REF!</f>
        <v>#REF!</v>
      </c>
      <c r="L243" s="19" t="e">
        <f>#REF!</f>
        <v>#REF!</v>
      </c>
      <c r="M243" s="19" t="e">
        <f>#REF!</f>
        <v>#REF!</v>
      </c>
      <c r="N243" s="19" t="e">
        <f>#REF!</f>
        <v>#REF!</v>
      </c>
      <c r="O243" s="19" t="e">
        <f>#REF!</f>
        <v>#REF!</v>
      </c>
      <c r="P243" s="19" t="e">
        <f>#REF!</f>
        <v>#REF!</v>
      </c>
      <c r="Q243" s="19" t="e">
        <f>#REF!</f>
        <v>#REF!</v>
      </c>
      <c r="R243" s="19" t="e">
        <f>#REF!</f>
        <v>#REF!</v>
      </c>
      <c r="S243" s="19" t="e">
        <f>#REF!</f>
        <v>#REF!</v>
      </c>
      <c r="T243" s="19" t="e">
        <f>#REF!</f>
        <v>#REF!</v>
      </c>
      <c r="U243" s="19" t="e">
        <f>#REF!</f>
        <v>#REF!</v>
      </c>
      <c r="V243" s="19" t="e">
        <f>#REF!</f>
        <v>#REF!</v>
      </c>
      <c r="W243" s="19" t="e">
        <f>#REF!</f>
        <v>#REF!</v>
      </c>
      <c r="X243" s="19" t="e">
        <f>#REF!</f>
        <v>#REF!</v>
      </c>
      <c r="Y243" s="19" t="e">
        <f>#REF!</f>
        <v>#REF!</v>
      </c>
      <c r="Z243" s="19" t="e">
        <f>#REF!</f>
        <v>#REF!</v>
      </c>
      <c r="AA243" s="19" t="e">
        <f>#REF!</f>
        <v>#REF!</v>
      </c>
      <c r="AB243" s="19" t="e">
        <f>#REF!</f>
        <v>#REF!</v>
      </c>
      <c r="AC243" s="19" t="e">
        <f>#REF!</f>
        <v>#REF!</v>
      </c>
      <c r="AD243" s="19" t="e">
        <f>#REF!</f>
        <v>#REF!</v>
      </c>
      <c r="AE243" s="19" t="e">
        <f>#REF!</f>
        <v>#REF!</v>
      </c>
      <c r="AF243" s="19" t="e">
        <f>#REF!</f>
        <v>#REF!</v>
      </c>
      <c r="AG243" s="19" t="e">
        <f>#REF!</f>
        <v>#REF!</v>
      </c>
      <c r="AH243" s="19" t="e">
        <f>#REF!</f>
        <v>#REF!</v>
      </c>
      <c r="AI243" s="19" t="e">
        <f>#REF!</f>
        <v>#REF!</v>
      </c>
      <c r="AJ243" s="103" t="e">
        <f>Prelim_sec_CO2!AB39</f>
        <v>#REF!</v>
      </c>
      <c r="AK243" s="18" t="e">
        <f t="shared" si="23"/>
        <v>#REF!</v>
      </c>
      <c r="AL243" s="9" t="e">
        <f t="shared" si="24"/>
        <v>#REF!</v>
      </c>
      <c r="AM243" s="17" t="e">
        <f t="shared" si="25"/>
        <v>#REF!</v>
      </c>
      <c r="AN243" s="17"/>
      <c r="AO243" s="9"/>
    </row>
    <row r="244" spans="2:43">
      <c r="B244" t="s">
        <v>992</v>
      </c>
      <c r="C244" s="11" t="e">
        <f>#REF!-(#REF!+#REF!+#REF!)</f>
        <v>#REF!</v>
      </c>
      <c r="D244" s="11" t="e">
        <f>#REF!-(#REF!+#REF!+#REF!)</f>
        <v>#REF!</v>
      </c>
      <c r="E244" s="11" t="e">
        <f>#REF!-(#REF!+#REF!+#REF!)</f>
        <v>#REF!</v>
      </c>
      <c r="F244" s="11" t="e">
        <f>#REF!-(#REF!+#REF!+#REF!)</f>
        <v>#REF!</v>
      </c>
      <c r="G244" s="11" t="e">
        <f>#REF!-(#REF!+#REF!+#REF!)</f>
        <v>#REF!</v>
      </c>
      <c r="H244" s="11" t="e">
        <f>#REF!-(#REF!+#REF!+#REF!)</f>
        <v>#REF!</v>
      </c>
      <c r="I244" s="11" t="e">
        <f>#REF!-(#REF!+#REF!+#REF!)</f>
        <v>#REF!</v>
      </c>
      <c r="J244" s="11" t="e">
        <f>#REF!-(#REF!+#REF!+#REF!)</f>
        <v>#REF!</v>
      </c>
      <c r="K244" s="11" t="e">
        <f>#REF!-(#REF!+#REF!+#REF!)</f>
        <v>#REF!</v>
      </c>
      <c r="L244" s="11" t="e">
        <f>#REF!-(#REF!+#REF!+#REF!)</f>
        <v>#REF!</v>
      </c>
      <c r="M244" s="11" t="e">
        <f>#REF!-(#REF!+#REF!+#REF!)</f>
        <v>#REF!</v>
      </c>
      <c r="N244" s="11" t="e">
        <f>#REF!-(#REF!+#REF!+#REF!)</f>
        <v>#REF!</v>
      </c>
      <c r="O244" s="11" t="e">
        <f>#REF!-(#REF!+#REF!+#REF!)</f>
        <v>#REF!</v>
      </c>
      <c r="P244" s="11" t="e">
        <f>#REF!-(#REF!+#REF!+#REF!)</f>
        <v>#REF!</v>
      </c>
      <c r="Q244" s="11" t="e">
        <f>#REF!-(#REF!+#REF!+#REF!)</f>
        <v>#REF!</v>
      </c>
      <c r="R244" s="11" t="e">
        <f>#REF!-(#REF!+#REF!+#REF!)</f>
        <v>#REF!</v>
      </c>
      <c r="S244" s="11" t="e">
        <f>#REF!-(#REF!+#REF!+#REF!)</f>
        <v>#REF!</v>
      </c>
      <c r="T244" s="11" t="e">
        <f>#REF!-(#REF!+#REF!+#REF!)</f>
        <v>#REF!</v>
      </c>
      <c r="U244" s="11" t="e">
        <f>#REF!-(#REF!+#REF!+#REF!)</f>
        <v>#REF!</v>
      </c>
      <c r="V244" s="11" t="e">
        <f>#REF!-(#REF!+#REF!+#REF!)</f>
        <v>#REF!</v>
      </c>
      <c r="W244" s="11" t="e">
        <f>#REF!-(#REF!+#REF!+#REF!)</f>
        <v>#REF!</v>
      </c>
      <c r="X244" s="11" t="e">
        <f>#REF!-(#REF!+#REF!+#REF!)</f>
        <v>#REF!</v>
      </c>
      <c r="Y244" s="11" t="e">
        <f>#REF!-(#REF!+#REF!+#REF!)</f>
        <v>#REF!</v>
      </c>
      <c r="Z244" s="11" t="e">
        <f>#REF!-(#REF!+#REF!+#REF!)</f>
        <v>#REF!</v>
      </c>
      <c r="AA244" s="11" t="e">
        <f>#REF!-(#REF!+#REF!+#REF!)</f>
        <v>#REF!</v>
      </c>
      <c r="AB244" s="11" t="e">
        <f>#REF!-(#REF!+#REF!+#REF!)</f>
        <v>#REF!</v>
      </c>
      <c r="AC244" s="11" t="e">
        <f>#REF!-(#REF!+#REF!+#REF!)</f>
        <v>#REF!</v>
      </c>
      <c r="AD244" s="11" t="e">
        <f>#REF!-(#REF!+#REF!+#REF!)</f>
        <v>#REF!</v>
      </c>
      <c r="AE244" s="11" t="e">
        <f>#REF!-(#REF!+#REF!+#REF!)</f>
        <v>#REF!</v>
      </c>
      <c r="AF244" s="11" t="e">
        <f>#REF!-(#REF!+#REF!+#REF!)</f>
        <v>#REF!</v>
      </c>
      <c r="AG244" s="11" t="e">
        <f>#REF!-(#REF!+#REF!+#REF!)</f>
        <v>#REF!</v>
      </c>
      <c r="AH244" s="11" t="e">
        <f>#REF!-(#REF!+#REF!+#REF!)</f>
        <v>#REF!</v>
      </c>
      <c r="AI244" s="11" t="e">
        <f>#REF!-(#REF!+#REF!+#REF!)</f>
        <v>#REF!</v>
      </c>
      <c r="AJ244" s="115" t="e">
        <f>AJ245-AJ243-AJ242-AJ241</f>
        <v>#REF!</v>
      </c>
      <c r="AK244" s="18" t="e">
        <f t="shared" si="23"/>
        <v>#REF!</v>
      </c>
      <c r="AL244" s="9" t="e">
        <f t="shared" si="24"/>
        <v>#REF!</v>
      </c>
      <c r="AM244" s="17" t="e">
        <f t="shared" si="25"/>
        <v>#REF!</v>
      </c>
    </row>
    <row r="245" spans="2:43">
      <c r="B245" t="s">
        <v>993</v>
      </c>
      <c r="C245" s="11" t="e">
        <f>#REF!</f>
        <v>#REF!</v>
      </c>
      <c r="D245" s="11" t="e">
        <f>#REF!</f>
        <v>#REF!</v>
      </c>
      <c r="E245" s="11" t="e">
        <f>#REF!</f>
        <v>#REF!</v>
      </c>
      <c r="F245" s="11" t="e">
        <f>#REF!</f>
        <v>#REF!</v>
      </c>
      <c r="G245" s="11" t="e">
        <f>#REF!</f>
        <v>#REF!</v>
      </c>
      <c r="H245" s="11" t="e">
        <f>#REF!</f>
        <v>#REF!</v>
      </c>
      <c r="I245" s="11" t="e">
        <f>#REF!</f>
        <v>#REF!</v>
      </c>
      <c r="J245" s="11" t="e">
        <f>#REF!</f>
        <v>#REF!</v>
      </c>
      <c r="K245" s="11" t="e">
        <f>#REF!</f>
        <v>#REF!</v>
      </c>
      <c r="L245" s="11" t="e">
        <f>#REF!</f>
        <v>#REF!</v>
      </c>
      <c r="M245" s="11" t="e">
        <f>#REF!</f>
        <v>#REF!</v>
      </c>
      <c r="N245" s="11" t="e">
        <f>#REF!</f>
        <v>#REF!</v>
      </c>
      <c r="O245" s="11" t="e">
        <f>#REF!</f>
        <v>#REF!</v>
      </c>
      <c r="P245" s="11" t="e">
        <f>#REF!</f>
        <v>#REF!</v>
      </c>
      <c r="Q245" s="11" t="e">
        <f>#REF!</f>
        <v>#REF!</v>
      </c>
      <c r="R245" s="11" t="e">
        <f>#REF!</f>
        <v>#REF!</v>
      </c>
      <c r="S245" s="11" t="e">
        <f>#REF!</f>
        <v>#REF!</v>
      </c>
      <c r="T245" s="11" t="e">
        <f>#REF!</f>
        <v>#REF!</v>
      </c>
      <c r="U245" s="11" t="e">
        <f>#REF!</f>
        <v>#REF!</v>
      </c>
      <c r="V245" s="11" t="e">
        <f>#REF!</f>
        <v>#REF!</v>
      </c>
      <c r="W245" s="11" t="e">
        <f>#REF!</f>
        <v>#REF!</v>
      </c>
      <c r="X245" s="11" t="e">
        <f>#REF!</f>
        <v>#REF!</v>
      </c>
      <c r="Y245" s="11" t="e">
        <f>#REF!</f>
        <v>#REF!</v>
      </c>
      <c r="Z245" s="11" t="e">
        <f>#REF!</f>
        <v>#REF!</v>
      </c>
      <c r="AA245" s="11" t="e">
        <f>#REF!</f>
        <v>#REF!</v>
      </c>
      <c r="AB245" s="11" t="e">
        <f>#REF!</f>
        <v>#REF!</v>
      </c>
      <c r="AC245" s="11" t="e">
        <f>#REF!</f>
        <v>#REF!</v>
      </c>
      <c r="AD245" s="11" t="e">
        <f>#REF!</f>
        <v>#REF!</v>
      </c>
      <c r="AE245" s="11" t="e">
        <f>#REF!</f>
        <v>#REF!</v>
      </c>
      <c r="AF245" s="11" t="e">
        <f>#REF!</f>
        <v>#REF!</v>
      </c>
      <c r="AG245" s="11" t="e">
        <f>#REF!</f>
        <v>#REF!</v>
      </c>
      <c r="AH245" s="11" t="e">
        <f>#REF!</f>
        <v>#REF!</v>
      </c>
      <c r="AI245" s="11" t="e">
        <f>#REF!</f>
        <v>#REF!</v>
      </c>
      <c r="AJ245" s="99" t="e">
        <f>Prelim_sec_CO2!AB33</f>
        <v>#REF!</v>
      </c>
      <c r="AK245" s="18" t="e">
        <f t="shared" si="23"/>
        <v>#REF!</v>
      </c>
      <c r="AL245" s="9" t="e">
        <f t="shared" si="24"/>
        <v>#REF!</v>
      </c>
      <c r="AM245" s="17" t="e">
        <f t="shared" si="25"/>
        <v>#REF!</v>
      </c>
    </row>
    <row r="246" spans="2:43">
      <c r="B246" t="s">
        <v>1082</v>
      </c>
      <c r="C246" s="11" t="e">
        <f>C248-C247</f>
        <v>#REF!</v>
      </c>
      <c r="D246" s="11" t="e">
        <f t="shared" ref="D246:AJ246" si="26">D248-D247</f>
        <v>#REF!</v>
      </c>
      <c r="E246" s="11" t="e">
        <f t="shared" si="26"/>
        <v>#REF!</v>
      </c>
      <c r="F246" s="11" t="e">
        <f t="shared" si="26"/>
        <v>#REF!</v>
      </c>
      <c r="G246" s="11" t="e">
        <f t="shared" si="26"/>
        <v>#REF!</v>
      </c>
      <c r="H246" s="11" t="e">
        <f t="shared" si="26"/>
        <v>#REF!</v>
      </c>
      <c r="I246" s="11" t="e">
        <f t="shared" si="26"/>
        <v>#REF!</v>
      </c>
      <c r="J246" s="11" t="e">
        <f t="shared" si="26"/>
        <v>#REF!</v>
      </c>
      <c r="K246" s="11" t="e">
        <f t="shared" si="26"/>
        <v>#REF!</v>
      </c>
      <c r="L246" s="11" t="e">
        <f t="shared" si="26"/>
        <v>#REF!</v>
      </c>
      <c r="M246" s="11" t="e">
        <f t="shared" si="26"/>
        <v>#REF!</v>
      </c>
      <c r="N246" s="11" t="e">
        <f t="shared" si="26"/>
        <v>#REF!</v>
      </c>
      <c r="O246" s="11" t="e">
        <f t="shared" si="26"/>
        <v>#REF!</v>
      </c>
      <c r="P246" s="11" t="e">
        <f t="shared" si="26"/>
        <v>#REF!</v>
      </c>
      <c r="Q246" s="11" t="e">
        <f t="shared" si="26"/>
        <v>#REF!</v>
      </c>
      <c r="R246" s="11" t="e">
        <f t="shared" si="26"/>
        <v>#REF!</v>
      </c>
      <c r="S246" s="11" t="e">
        <f t="shared" si="26"/>
        <v>#REF!</v>
      </c>
      <c r="T246" s="11" t="e">
        <f t="shared" si="26"/>
        <v>#REF!</v>
      </c>
      <c r="U246" s="11" t="e">
        <f t="shared" si="26"/>
        <v>#REF!</v>
      </c>
      <c r="V246" s="11" t="e">
        <f t="shared" si="26"/>
        <v>#REF!</v>
      </c>
      <c r="W246" s="11" t="e">
        <f t="shared" si="26"/>
        <v>#REF!</v>
      </c>
      <c r="X246" s="11" t="e">
        <f t="shared" si="26"/>
        <v>#REF!</v>
      </c>
      <c r="Y246" s="11" t="e">
        <f t="shared" si="26"/>
        <v>#REF!</v>
      </c>
      <c r="Z246" s="11" t="e">
        <f t="shared" si="26"/>
        <v>#REF!</v>
      </c>
      <c r="AA246" s="11" t="e">
        <f t="shared" si="26"/>
        <v>#REF!</v>
      </c>
      <c r="AB246" s="11" t="e">
        <f t="shared" si="26"/>
        <v>#REF!</v>
      </c>
      <c r="AC246" s="11" t="e">
        <f t="shared" si="26"/>
        <v>#REF!</v>
      </c>
      <c r="AD246" s="11" t="e">
        <f t="shared" si="26"/>
        <v>#REF!</v>
      </c>
      <c r="AE246" s="11" t="e">
        <f t="shared" si="26"/>
        <v>#REF!</v>
      </c>
      <c r="AF246" s="11" t="e">
        <f t="shared" si="26"/>
        <v>#REF!</v>
      </c>
      <c r="AG246" s="11" t="e">
        <f t="shared" si="26"/>
        <v>#REF!</v>
      </c>
      <c r="AH246" s="11" t="e">
        <f t="shared" si="26"/>
        <v>#REF!</v>
      </c>
      <c r="AI246" s="11" t="e">
        <f t="shared" si="26"/>
        <v>#REF!</v>
      </c>
      <c r="AJ246" s="116" t="e">
        <f t="shared" si="26"/>
        <v>#REF!</v>
      </c>
      <c r="AK246" s="18" t="e">
        <f t="shared" si="23"/>
        <v>#REF!</v>
      </c>
      <c r="AL246" s="9" t="e">
        <f t="shared" si="24"/>
        <v>#REF!</v>
      </c>
      <c r="AM246" s="17" t="e">
        <f t="shared" si="25"/>
        <v>#REF!</v>
      </c>
    </row>
    <row r="247" spans="2:43" ht="14.4">
      <c r="B247" s="39" t="s">
        <v>1081</v>
      </c>
      <c r="C247" s="117" t="e">
        <f>#REF!</f>
        <v>#REF!</v>
      </c>
      <c r="D247" s="117" t="e">
        <f>#REF!</f>
        <v>#REF!</v>
      </c>
      <c r="E247" s="117" t="e">
        <f>#REF!</f>
        <v>#REF!</v>
      </c>
      <c r="F247" s="117" t="e">
        <f>#REF!</f>
        <v>#REF!</v>
      </c>
      <c r="G247" s="117" t="e">
        <f>#REF!</f>
        <v>#REF!</v>
      </c>
      <c r="H247" s="117" t="e">
        <f>#REF!</f>
        <v>#REF!</v>
      </c>
      <c r="I247" s="117" t="e">
        <f>#REF!</f>
        <v>#REF!</v>
      </c>
      <c r="J247" s="117" t="e">
        <f>#REF!</f>
        <v>#REF!</v>
      </c>
      <c r="K247" s="117" t="e">
        <f>#REF!</f>
        <v>#REF!</v>
      </c>
      <c r="L247" s="117" t="e">
        <f>#REF!</f>
        <v>#REF!</v>
      </c>
      <c r="M247" s="117" t="e">
        <f>#REF!</f>
        <v>#REF!</v>
      </c>
      <c r="N247" s="117" t="e">
        <f>#REF!</f>
        <v>#REF!</v>
      </c>
      <c r="O247" s="117" t="e">
        <f>#REF!</f>
        <v>#REF!</v>
      </c>
      <c r="P247" s="117" t="e">
        <f>#REF!</f>
        <v>#REF!</v>
      </c>
      <c r="Q247" s="117" t="e">
        <f>#REF!</f>
        <v>#REF!</v>
      </c>
      <c r="R247" s="117" t="e">
        <f>#REF!</f>
        <v>#REF!</v>
      </c>
      <c r="S247" s="117" t="e">
        <f>#REF!</f>
        <v>#REF!</v>
      </c>
      <c r="T247" s="117" t="e">
        <f>#REF!</f>
        <v>#REF!</v>
      </c>
      <c r="U247" s="117" t="e">
        <f>#REF!</f>
        <v>#REF!</v>
      </c>
      <c r="V247" s="117" t="e">
        <f>#REF!</f>
        <v>#REF!</v>
      </c>
      <c r="W247" s="117" t="e">
        <f>#REF!</f>
        <v>#REF!</v>
      </c>
      <c r="X247" s="117" t="e">
        <f>#REF!</f>
        <v>#REF!</v>
      </c>
      <c r="Y247" s="117" t="e">
        <f>#REF!</f>
        <v>#REF!</v>
      </c>
      <c r="Z247" s="117" t="e">
        <f>#REF!</f>
        <v>#REF!</v>
      </c>
      <c r="AA247" s="117" t="e">
        <f>#REF!</f>
        <v>#REF!</v>
      </c>
      <c r="AB247" s="117" t="e">
        <f>#REF!</f>
        <v>#REF!</v>
      </c>
      <c r="AC247" s="117" t="e">
        <f>#REF!</f>
        <v>#REF!</v>
      </c>
      <c r="AD247" s="117" t="e">
        <f>#REF!</f>
        <v>#REF!</v>
      </c>
      <c r="AE247" s="117" t="e">
        <f>#REF!</f>
        <v>#REF!</v>
      </c>
      <c r="AF247" s="117" t="e">
        <f>#REF!</f>
        <v>#REF!</v>
      </c>
      <c r="AG247" s="117" t="e">
        <f>#REF!</f>
        <v>#REF!</v>
      </c>
      <c r="AH247" s="117" t="e">
        <f>#REF!</f>
        <v>#REF!</v>
      </c>
      <c r="AI247" s="117" t="e">
        <f>#REF!</f>
        <v>#REF!</v>
      </c>
      <c r="AJ247" s="118" t="e">
        <f>Prelim_sec_CO2!AB42</f>
        <v>#REF!</v>
      </c>
      <c r="AK247" s="18" t="e">
        <f t="shared" ref="AK247" si="27">AJ247/AI247-1</f>
        <v>#REF!</v>
      </c>
      <c r="AL247" s="9" t="e">
        <f t="shared" ref="AL247" si="28">AJ247-AI247</f>
        <v>#REF!</v>
      </c>
      <c r="AM247" s="17"/>
    </row>
    <row r="248" spans="2:43" ht="14.4">
      <c r="B248" s="39" t="s">
        <v>121</v>
      </c>
      <c r="C248" s="117" t="e">
        <f>#REF!</f>
        <v>#REF!</v>
      </c>
      <c r="D248" s="117" t="e">
        <f>#REF!</f>
        <v>#REF!</v>
      </c>
      <c r="E248" s="117" t="e">
        <f>#REF!</f>
        <v>#REF!</v>
      </c>
      <c r="F248" s="117" t="e">
        <f>#REF!</f>
        <v>#REF!</v>
      </c>
      <c r="G248" s="117" t="e">
        <f>#REF!</f>
        <v>#REF!</v>
      </c>
      <c r="H248" s="117" t="e">
        <f>#REF!</f>
        <v>#REF!</v>
      </c>
      <c r="I248" s="117" t="e">
        <f>#REF!</f>
        <v>#REF!</v>
      </c>
      <c r="J248" s="117" t="e">
        <f>#REF!</f>
        <v>#REF!</v>
      </c>
      <c r="K248" s="117" t="e">
        <f>#REF!</f>
        <v>#REF!</v>
      </c>
      <c r="L248" s="117" t="e">
        <f>#REF!</f>
        <v>#REF!</v>
      </c>
      <c r="M248" s="117" t="e">
        <f>#REF!</f>
        <v>#REF!</v>
      </c>
      <c r="N248" s="117" t="e">
        <f>#REF!</f>
        <v>#REF!</v>
      </c>
      <c r="O248" s="117" t="e">
        <f>#REF!</f>
        <v>#REF!</v>
      </c>
      <c r="P248" s="117" t="e">
        <f>#REF!</f>
        <v>#REF!</v>
      </c>
      <c r="Q248" s="117" t="e">
        <f>#REF!</f>
        <v>#REF!</v>
      </c>
      <c r="R248" s="117" t="e">
        <f>#REF!</f>
        <v>#REF!</v>
      </c>
      <c r="S248" s="117" t="e">
        <f>#REF!</f>
        <v>#REF!</v>
      </c>
      <c r="T248" s="117" t="e">
        <f>#REF!</f>
        <v>#REF!</v>
      </c>
      <c r="U248" s="117" t="e">
        <f>#REF!</f>
        <v>#REF!</v>
      </c>
      <c r="V248" s="117" t="e">
        <f>#REF!</f>
        <v>#REF!</v>
      </c>
      <c r="W248" s="117" t="e">
        <f>#REF!</f>
        <v>#REF!</v>
      </c>
      <c r="X248" s="117" t="e">
        <f>#REF!</f>
        <v>#REF!</v>
      </c>
      <c r="Y248" s="117" t="e">
        <f>#REF!</f>
        <v>#REF!</v>
      </c>
      <c r="Z248" s="117" t="e">
        <f>#REF!</f>
        <v>#REF!</v>
      </c>
      <c r="AA248" s="117" t="e">
        <f>#REF!</f>
        <v>#REF!</v>
      </c>
      <c r="AB248" s="117" t="e">
        <f>#REF!</f>
        <v>#REF!</v>
      </c>
      <c r="AC248" s="117" t="e">
        <f>#REF!</f>
        <v>#REF!</v>
      </c>
      <c r="AD248" s="117" t="e">
        <f>#REF!</f>
        <v>#REF!</v>
      </c>
      <c r="AE248" s="117" t="e">
        <f>#REF!</f>
        <v>#REF!</v>
      </c>
      <c r="AF248" s="117" t="e">
        <f>#REF!</f>
        <v>#REF!</v>
      </c>
      <c r="AG248" s="117" t="e">
        <f>#REF!</f>
        <v>#REF!</v>
      </c>
      <c r="AH248" s="117" t="e">
        <f>#REF!</f>
        <v>#REF!</v>
      </c>
      <c r="AI248" s="117" t="e">
        <f>#REF!</f>
        <v>#REF!</v>
      </c>
      <c r="AJ248" s="118" t="e">
        <f>Prelim_sec_CO2!AB43</f>
        <v>#REF!</v>
      </c>
      <c r="AK248" s="18" t="e">
        <f t="shared" si="23"/>
        <v>#REF!</v>
      </c>
      <c r="AL248" s="9" t="e">
        <f t="shared" si="24"/>
        <v>#REF!</v>
      </c>
      <c r="AM248" s="17"/>
    </row>
    <row r="249" spans="2:43">
      <c r="AH249" s="9"/>
      <c r="AI249" s="9"/>
      <c r="AJ249" s="9"/>
      <c r="AK249" s="9"/>
    </row>
    <row r="250" spans="2:43">
      <c r="AH250" s="9"/>
      <c r="AI250" s="9"/>
      <c r="AJ250" s="102"/>
      <c r="AK250" s="102"/>
      <c r="AL250" s="4"/>
      <c r="AN250" s="4"/>
      <c r="AO250" s="4"/>
      <c r="AP250" s="4"/>
    </row>
    <row r="251" spans="2:43">
      <c r="AI251" s="9"/>
      <c r="AJ251" s="9"/>
      <c r="AK251" s="9"/>
      <c r="AL251" s="9"/>
      <c r="AQ251" s="9"/>
    </row>
    <row r="252" spans="2:43">
      <c r="AI252" s="9"/>
      <c r="AJ252" s="9"/>
      <c r="AK252" s="9"/>
      <c r="AL252" s="9"/>
      <c r="AQ252" s="9"/>
    </row>
    <row r="253" spans="2:43">
      <c r="T253" s="18"/>
      <c r="AF253" s="18"/>
      <c r="AG253" s="18"/>
      <c r="AI253" s="9"/>
      <c r="AJ253" s="9"/>
      <c r="AK253" s="9"/>
      <c r="AL253" s="9"/>
      <c r="AQ253" s="9"/>
    </row>
    <row r="254" spans="2:43">
      <c r="AI254" s="9"/>
      <c r="AJ254" s="9"/>
      <c r="AK254" s="9"/>
      <c r="AL254" s="9"/>
      <c r="AQ254" s="9"/>
    </row>
    <row r="255" spans="2:43">
      <c r="AI255" s="9"/>
      <c r="AJ255" s="9"/>
      <c r="AK255" s="9"/>
      <c r="AL255" s="9"/>
      <c r="AM255" s="105"/>
      <c r="AQ255" s="9"/>
    </row>
    <row r="256" spans="2:43">
      <c r="AI256" s="9"/>
      <c r="AJ256" s="9"/>
      <c r="AK256" s="9"/>
      <c r="AL256" s="9"/>
    </row>
    <row r="272" s="28" customFormat="1" ht="14.4" thickBot="1"/>
    <row r="273" spans="1:50">
      <c r="A273" s="104" t="s">
        <v>931</v>
      </c>
    </row>
    <row r="274" spans="1:50">
      <c r="A274" t="s">
        <v>996</v>
      </c>
      <c r="C274" s="66">
        <v>43466</v>
      </c>
      <c r="D274" s="66">
        <v>43497</v>
      </c>
      <c r="E274" s="66">
        <v>43525</v>
      </c>
      <c r="F274" s="66">
        <v>43556</v>
      </c>
      <c r="G274" s="66">
        <v>43586</v>
      </c>
      <c r="H274" s="66">
        <v>43617</v>
      </c>
      <c r="I274" s="66">
        <v>43647</v>
      </c>
      <c r="J274" s="66">
        <v>43678</v>
      </c>
      <c r="K274" s="66">
        <v>43709</v>
      </c>
      <c r="L274" s="66">
        <v>43739</v>
      </c>
      <c r="M274" s="66">
        <v>43770</v>
      </c>
      <c r="N274" s="66">
        <v>43800</v>
      </c>
      <c r="O274" s="66">
        <v>43831</v>
      </c>
      <c r="P274" s="66">
        <v>43862</v>
      </c>
      <c r="Q274" s="66">
        <v>43891</v>
      </c>
      <c r="R274" s="66">
        <v>43922</v>
      </c>
      <c r="S274" s="66">
        <v>43952</v>
      </c>
      <c r="T274" s="66">
        <v>43983</v>
      </c>
      <c r="U274" s="66">
        <v>44013</v>
      </c>
      <c r="V274" s="66">
        <v>44044</v>
      </c>
      <c r="W274" s="66">
        <v>44075</v>
      </c>
      <c r="X274" s="66">
        <v>44105</v>
      </c>
      <c r="Y274" s="66">
        <v>44136</v>
      </c>
      <c r="Z274" s="66">
        <v>44166</v>
      </c>
      <c r="AA274" s="66">
        <v>44197</v>
      </c>
      <c r="AB274" s="66">
        <v>44228</v>
      </c>
      <c r="AC274" s="66">
        <v>44256</v>
      </c>
      <c r="AD274" s="66">
        <v>44287</v>
      </c>
      <c r="AE274" s="66">
        <v>44317</v>
      </c>
      <c r="AF274" s="66">
        <v>44348</v>
      </c>
      <c r="AG274" s="66">
        <v>44378</v>
      </c>
      <c r="AH274" s="66">
        <v>44409</v>
      </c>
      <c r="AI274" s="66">
        <v>44440</v>
      </c>
      <c r="AJ274" s="66">
        <v>44470</v>
      </c>
      <c r="AK274" s="66">
        <v>44501</v>
      </c>
      <c r="AL274" s="66">
        <v>44531</v>
      </c>
      <c r="AM274" s="66">
        <v>44562</v>
      </c>
      <c r="AN274" s="66">
        <v>44593</v>
      </c>
      <c r="AO274" s="66">
        <v>44621</v>
      </c>
      <c r="AP274" s="66">
        <v>44652</v>
      </c>
      <c r="AQ274" s="66">
        <v>44682</v>
      </c>
      <c r="AR274" s="66">
        <v>44713</v>
      </c>
      <c r="AS274" s="66">
        <v>44743</v>
      </c>
      <c r="AT274" s="66">
        <v>44774</v>
      </c>
      <c r="AU274" s="66">
        <v>44805</v>
      </c>
      <c r="AV274" s="66">
        <v>44835</v>
      </c>
      <c r="AW274" s="66">
        <v>44866</v>
      </c>
      <c r="AX274" s="66">
        <v>44896</v>
      </c>
    </row>
    <row r="275" spans="1:50">
      <c r="B275" t="s">
        <v>918</v>
      </c>
      <c r="C275" t="e">
        <f>STEO_macro_fuels!MM17</f>
        <v>#REF!</v>
      </c>
      <c r="D275" t="e">
        <f>STEO_macro_fuels!MN17</f>
        <v>#REF!</v>
      </c>
      <c r="E275" t="e">
        <f>STEO_macro_fuels!MO17</f>
        <v>#REF!</v>
      </c>
      <c r="F275" t="e">
        <f>STEO_macro_fuels!MP17</f>
        <v>#REF!</v>
      </c>
      <c r="G275" t="e">
        <f>STEO_macro_fuels!MQ17</f>
        <v>#REF!</v>
      </c>
      <c r="H275" t="e">
        <f>STEO_macro_fuels!MR17</f>
        <v>#REF!</v>
      </c>
      <c r="I275" t="e">
        <f>STEO_macro_fuels!MS17</f>
        <v>#REF!</v>
      </c>
      <c r="J275" t="e">
        <f>STEO_macro_fuels!MT17</f>
        <v>#REF!</v>
      </c>
      <c r="K275" t="e">
        <f>STEO_macro_fuels!MU17</f>
        <v>#REF!</v>
      </c>
      <c r="L275" t="e">
        <f>STEO_macro_fuels!MV17</f>
        <v>#REF!</v>
      </c>
      <c r="M275" t="e">
        <f>STEO_macro_fuels!MW17</f>
        <v>#REF!</v>
      </c>
      <c r="N275" t="e">
        <f>STEO_macro_fuels!MX17</f>
        <v>#REF!</v>
      </c>
      <c r="O275" t="e">
        <f>STEO_macro_fuels!MY17</f>
        <v>#REF!</v>
      </c>
      <c r="P275" t="e">
        <f>STEO_macro_fuels!MZ17</f>
        <v>#REF!</v>
      </c>
      <c r="Q275" t="e">
        <f>STEO_macro_fuels!NA17</f>
        <v>#REF!</v>
      </c>
      <c r="R275" t="e">
        <f>STEO_macro_fuels!NB17</f>
        <v>#REF!</v>
      </c>
      <c r="S275" t="e">
        <f>STEO_macro_fuels!NC17</f>
        <v>#REF!</v>
      </c>
      <c r="T275" t="e">
        <f>STEO_macro_fuels!ND17</f>
        <v>#REF!</v>
      </c>
      <c r="U275" t="e">
        <f>STEO_macro_fuels!NE17</f>
        <v>#REF!</v>
      </c>
      <c r="V275" t="e">
        <f>STEO_macro_fuels!NF17</f>
        <v>#REF!</v>
      </c>
      <c r="W275" t="e">
        <f>STEO_macro_fuels!NG17</f>
        <v>#REF!</v>
      </c>
      <c r="X275" t="e">
        <f>STEO_macro_fuels!NH17</f>
        <v>#REF!</v>
      </c>
      <c r="Y275" t="e">
        <f>STEO_macro_fuels!NI17</f>
        <v>#REF!</v>
      </c>
      <c r="Z275" t="e">
        <f>STEO_macro_fuels!NJ17</f>
        <v>#REF!</v>
      </c>
      <c r="AA275" t="e">
        <f>STEO_macro_fuels!NK17</f>
        <v>#REF!</v>
      </c>
      <c r="AB275" t="e">
        <f>STEO_macro_fuels!NL17</f>
        <v>#REF!</v>
      </c>
      <c r="AC275" t="e">
        <f>STEO_macro_fuels!NM17</f>
        <v>#REF!</v>
      </c>
      <c r="AD275" t="e">
        <f>STEO_macro_fuels!NN17</f>
        <v>#REF!</v>
      </c>
      <c r="AE275" t="e">
        <f>STEO_macro_fuels!NO17</f>
        <v>#REF!</v>
      </c>
      <c r="AF275" t="e">
        <f>STEO_macro_fuels!NP17</f>
        <v>#REF!</v>
      </c>
      <c r="AG275" t="e">
        <f>STEO_macro_fuels!NQ17</f>
        <v>#REF!</v>
      </c>
      <c r="AH275" t="e">
        <f>STEO_macro_fuels!NR17</f>
        <v>#REF!</v>
      </c>
      <c r="AI275" t="e">
        <f>STEO_macro_fuels!NS17</f>
        <v>#REF!</v>
      </c>
      <c r="AJ275" t="e">
        <f>STEO_macro_fuels!NT17</f>
        <v>#REF!</v>
      </c>
      <c r="AK275" t="e">
        <f>STEO_macro_fuels!NU17</f>
        <v>#REF!</v>
      </c>
      <c r="AL275" t="e">
        <f>STEO_macro_fuels!NV17</f>
        <v>#REF!</v>
      </c>
      <c r="AM275" t="e">
        <f>STEO_macro_fuels!NW17</f>
        <v>#REF!</v>
      </c>
      <c r="AN275" t="e">
        <f>STEO_macro_fuels!NX17</f>
        <v>#REF!</v>
      </c>
      <c r="AO275" t="e">
        <f>STEO_macro_fuels!NY17</f>
        <v>#REF!</v>
      </c>
      <c r="AP275" t="e">
        <f>STEO_macro_fuels!NZ17</f>
        <v>#REF!</v>
      </c>
      <c r="AQ275" t="e">
        <f>STEO_macro_fuels!OA17</f>
        <v>#REF!</v>
      </c>
      <c r="AR275" t="e">
        <f>STEO_macro_fuels!OB17</f>
        <v>#REF!</v>
      </c>
      <c r="AS275" t="e">
        <f>STEO_macro_fuels!OC17</f>
        <v>#REF!</v>
      </c>
      <c r="AT275" t="e">
        <f>STEO_macro_fuels!OD17</f>
        <v>#REF!</v>
      </c>
      <c r="AU275" t="e">
        <f>STEO_macro_fuels!OE17</f>
        <v>#REF!</v>
      </c>
      <c r="AV275" t="e">
        <f>STEO_macro_fuels!OF17</f>
        <v>#REF!</v>
      </c>
      <c r="AW275" t="e">
        <f>STEO_macro_fuels!OG17</f>
        <v>#REF!</v>
      </c>
      <c r="AX275" t="e">
        <f>STEO_macro_fuels!OH17</f>
        <v>#REF!</v>
      </c>
    </row>
    <row r="276" spans="1:50">
      <c r="B276" t="s">
        <v>947</v>
      </c>
      <c r="C276" s="16" t="e">
        <f>STEO_macro_fuels!MM22 / 100</f>
        <v>#REF!</v>
      </c>
      <c r="D276" s="16" t="e">
        <f>STEO_macro_fuels!MN22 / 100</f>
        <v>#REF!</v>
      </c>
      <c r="E276" s="16" t="e">
        <f>STEO_macro_fuels!MO22 / 100</f>
        <v>#REF!</v>
      </c>
      <c r="F276" s="16" t="e">
        <f>STEO_macro_fuels!MP22 / 100</f>
        <v>#REF!</v>
      </c>
      <c r="G276" s="16" t="e">
        <f>STEO_macro_fuels!MQ22 / 100</f>
        <v>#REF!</v>
      </c>
      <c r="H276" s="16" t="e">
        <f>STEO_macro_fuels!MR22 / 100</f>
        <v>#REF!</v>
      </c>
      <c r="I276" s="16" t="e">
        <f>STEO_macro_fuels!MS22 / 100</f>
        <v>#REF!</v>
      </c>
      <c r="J276" s="16" t="e">
        <f>STEO_macro_fuels!MT22 / 100</f>
        <v>#REF!</v>
      </c>
      <c r="K276" s="16" t="e">
        <f>STEO_macro_fuels!MU22 / 100</f>
        <v>#REF!</v>
      </c>
      <c r="L276" s="16" t="e">
        <f>STEO_macro_fuels!MV22 / 100</f>
        <v>#REF!</v>
      </c>
      <c r="M276" s="16" t="e">
        <f>STEO_macro_fuels!MW22 / 100</f>
        <v>#REF!</v>
      </c>
      <c r="N276" s="16" t="e">
        <f>STEO_macro_fuels!MX22 / 100</f>
        <v>#REF!</v>
      </c>
      <c r="O276" s="16" t="e">
        <f>STEO_macro_fuels!MY22 / 100</f>
        <v>#REF!</v>
      </c>
      <c r="P276" s="16" t="e">
        <f>STEO_macro_fuels!MZ22 / 100</f>
        <v>#REF!</v>
      </c>
      <c r="Q276" s="16" t="e">
        <f>STEO_macro_fuels!NA22 / 100</f>
        <v>#REF!</v>
      </c>
      <c r="R276" s="16" t="e">
        <f>STEO_macro_fuels!NB22 / 100</f>
        <v>#REF!</v>
      </c>
      <c r="S276" s="16" t="e">
        <f>STEO_macro_fuels!NC22 / 100</f>
        <v>#REF!</v>
      </c>
      <c r="T276" s="16" t="e">
        <f>STEO_macro_fuels!ND22 / 100</f>
        <v>#REF!</v>
      </c>
      <c r="U276" s="16" t="e">
        <f>STEO_macro_fuels!NE22 / 100</f>
        <v>#REF!</v>
      </c>
      <c r="V276" s="16" t="e">
        <f>STEO_macro_fuels!NF22 / 100</f>
        <v>#REF!</v>
      </c>
      <c r="W276" s="16" t="e">
        <f>STEO_macro_fuels!NG22 / 100</f>
        <v>#REF!</v>
      </c>
      <c r="X276" s="16" t="e">
        <f>STEO_macro_fuels!NH22 / 100</f>
        <v>#REF!</v>
      </c>
      <c r="Y276" s="16" t="e">
        <f>STEO_macro_fuels!NI22 / 100</f>
        <v>#REF!</v>
      </c>
      <c r="Z276" s="16" t="e">
        <f>STEO_macro_fuels!NJ22 / 100</f>
        <v>#REF!</v>
      </c>
      <c r="AA276" s="16" t="e">
        <f>STEO_macro_fuels!NK22 / 100</f>
        <v>#REF!</v>
      </c>
      <c r="AB276" s="16" t="e">
        <f>STEO_macro_fuels!NL22 / 100</f>
        <v>#REF!</v>
      </c>
      <c r="AC276" s="16" t="e">
        <f>STEO_macro_fuels!NM22 / 100</f>
        <v>#REF!</v>
      </c>
      <c r="AD276" s="16" t="e">
        <f>STEO_macro_fuels!NN22 / 100</f>
        <v>#REF!</v>
      </c>
      <c r="AE276" s="16" t="e">
        <f>STEO_macro_fuels!NO22 / 100</f>
        <v>#REF!</v>
      </c>
      <c r="AF276" s="16" t="e">
        <f>STEO_macro_fuels!NP22 / 100</f>
        <v>#REF!</v>
      </c>
      <c r="AG276" s="16" t="e">
        <f>STEO_macro_fuels!NQ22 / 100</f>
        <v>#REF!</v>
      </c>
      <c r="AH276" s="16" t="e">
        <f>STEO_macro_fuels!NR22 / 100</f>
        <v>#REF!</v>
      </c>
      <c r="AI276" s="16" t="e">
        <f>STEO_macro_fuels!NS22 / 100</f>
        <v>#REF!</v>
      </c>
      <c r="AJ276" s="16" t="e">
        <f>STEO_macro_fuels!NT22 / 100</f>
        <v>#REF!</v>
      </c>
      <c r="AK276" s="16" t="e">
        <f>STEO_macro_fuels!NU22 / 100</f>
        <v>#REF!</v>
      </c>
      <c r="AL276" s="16" t="e">
        <f>STEO_macro_fuels!NV22 / 100</f>
        <v>#REF!</v>
      </c>
      <c r="AM276" s="16" t="e">
        <f>STEO_macro_fuels!NW22 / 100</f>
        <v>#REF!</v>
      </c>
      <c r="AN276" s="16" t="e">
        <f>STEO_macro_fuels!NX22 / 100</f>
        <v>#REF!</v>
      </c>
      <c r="AO276" s="16" t="e">
        <f>STEO_macro_fuels!NY22 / 100</f>
        <v>#REF!</v>
      </c>
      <c r="AP276" s="16" t="e">
        <f>STEO_macro_fuels!NZ22 / 100</f>
        <v>#REF!</v>
      </c>
      <c r="AQ276" s="16" t="e">
        <f>STEO_macro_fuels!OA22 / 100</f>
        <v>#REF!</v>
      </c>
      <c r="AR276" s="16" t="e">
        <f>STEO_macro_fuels!OB22 / 100</f>
        <v>#REF!</v>
      </c>
      <c r="AS276" s="16" t="e">
        <f>STEO_macro_fuels!OC22 / 100</f>
        <v>#REF!</v>
      </c>
      <c r="AT276" s="16" t="e">
        <f>STEO_macro_fuels!OD22 / 100</f>
        <v>#REF!</v>
      </c>
      <c r="AU276" s="16" t="e">
        <f>STEO_macro_fuels!OE22 / 100</f>
        <v>#REF!</v>
      </c>
      <c r="AV276" s="16" t="e">
        <f>STEO_macro_fuels!OF22 / 100</f>
        <v>#REF!</v>
      </c>
      <c r="AW276" s="16" t="e">
        <f>STEO_macro_fuels!OG22 / 100</f>
        <v>#REF!</v>
      </c>
      <c r="AX276" s="16" t="e">
        <f>STEO_macro_fuels!OH22 / 100</f>
        <v>#REF!</v>
      </c>
    </row>
    <row r="301" spans="1:50" s="28" customFormat="1" ht="14.4" thickBot="1">
      <c r="AA301" s="30"/>
      <c r="AB301" s="30"/>
      <c r="AC301" s="30"/>
      <c r="AD301" s="30"/>
      <c r="AE301" s="30"/>
      <c r="AF301" s="30"/>
    </row>
    <row r="302" spans="1:50">
      <c r="A302" s="104" t="s">
        <v>932</v>
      </c>
    </row>
    <row r="303" spans="1:50">
      <c r="A303" t="s">
        <v>996</v>
      </c>
    </row>
    <row r="304" spans="1:50">
      <c r="C304" s="66">
        <v>43466</v>
      </c>
      <c r="D304" s="66">
        <v>43497</v>
      </c>
      <c r="E304" s="66">
        <v>43525</v>
      </c>
      <c r="F304" s="66">
        <v>43556</v>
      </c>
      <c r="G304" s="66">
        <v>43586</v>
      </c>
      <c r="H304" s="66">
        <v>43617</v>
      </c>
      <c r="I304" s="66">
        <v>43647</v>
      </c>
      <c r="J304" s="66">
        <v>43678</v>
      </c>
      <c r="K304" s="66">
        <v>43709</v>
      </c>
      <c r="L304" s="66">
        <v>43739</v>
      </c>
      <c r="M304" s="66">
        <v>43770</v>
      </c>
      <c r="N304" s="66">
        <v>43800</v>
      </c>
      <c r="O304" s="66">
        <v>43831</v>
      </c>
      <c r="P304" s="66">
        <v>43862</v>
      </c>
      <c r="Q304" s="66">
        <v>43891</v>
      </c>
      <c r="R304" s="66">
        <v>43922</v>
      </c>
      <c r="S304" s="66">
        <v>43952</v>
      </c>
      <c r="T304" s="66">
        <v>43983</v>
      </c>
      <c r="U304" s="66">
        <v>44013</v>
      </c>
      <c r="V304" s="66">
        <v>44044</v>
      </c>
      <c r="W304" s="66">
        <v>44075</v>
      </c>
      <c r="X304" s="66">
        <v>44105</v>
      </c>
      <c r="Y304" s="66">
        <v>44136</v>
      </c>
      <c r="Z304" s="66">
        <v>44166</v>
      </c>
      <c r="AA304" s="66">
        <v>44197</v>
      </c>
      <c r="AB304" s="66">
        <v>44228</v>
      </c>
      <c r="AC304" s="66">
        <v>44256</v>
      </c>
      <c r="AD304" s="66">
        <v>44287</v>
      </c>
      <c r="AE304" s="66">
        <v>44317</v>
      </c>
      <c r="AF304" s="66">
        <v>44348</v>
      </c>
      <c r="AG304" s="66">
        <v>44378</v>
      </c>
      <c r="AH304" s="66">
        <v>44409</v>
      </c>
      <c r="AI304" s="66">
        <v>44440</v>
      </c>
      <c r="AJ304" s="66">
        <v>44470</v>
      </c>
      <c r="AK304" s="66">
        <v>44501</v>
      </c>
      <c r="AL304" s="66">
        <v>44531</v>
      </c>
      <c r="AM304" s="66">
        <v>44562</v>
      </c>
      <c r="AN304" s="66">
        <v>44593</v>
      </c>
      <c r="AO304" s="66">
        <v>44621</v>
      </c>
      <c r="AP304" s="66">
        <v>44652</v>
      </c>
      <c r="AQ304" s="66">
        <v>44682</v>
      </c>
      <c r="AR304" s="66">
        <v>44713</v>
      </c>
      <c r="AS304" s="66">
        <v>44743</v>
      </c>
      <c r="AT304" s="66">
        <v>44774</v>
      </c>
      <c r="AU304" s="66">
        <v>44805</v>
      </c>
      <c r="AV304" s="66">
        <v>44835</v>
      </c>
      <c r="AW304" s="66">
        <v>44866</v>
      </c>
      <c r="AX304" s="66">
        <v>44896</v>
      </c>
    </row>
    <row r="305" spans="2:50">
      <c r="B305" t="s">
        <v>921</v>
      </c>
      <c r="C305" s="11">
        <f>TSA_Passengers!F26</f>
        <v>58.603980999999997</v>
      </c>
      <c r="D305" s="11">
        <f>TSA_Passengers!G26</f>
        <v>57.913401999999998</v>
      </c>
      <c r="E305" s="11">
        <f>TSA_Passengers!H26</f>
        <v>73.181157999999996</v>
      </c>
      <c r="F305" s="11">
        <f>TSA_Passengers!I26</f>
        <v>70.111485999999999</v>
      </c>
      <c r="G305" s="11">
        <f>TSA_Passengers!J26</f>
        <v>74.588922999999994</v>
      </c>
      <c r="H305" s="11">
        <f>TSA_Passengers!K26</f>
        <v>76.324226999999993</v>
      </c>
      <c r="I305" s="11">
        <f>TSA_Passengers!L26</f>
        <v>80.367079000000004</v>
      </c>
      <c r="J305" s="11">
        <f>TSA_Passengers!M26</f>
        <v>73.136649000000006</v>
      </c>
      <c r="K305" s="11">
        <f>TSA_Passengers!N26</f>
        <v>67.390313000000006</v>
      </c>
      <c r="L305" s="11">
        <f>TSA_Passengers!O26</f>
        <v>70.063616999999994</v>
      </c>
      <c r="M305" s="11">
        <f>TSA_Passengers!P26</f>
        <v>68.259608</v>
      </c>
      <c r="N305" s="11">
        <f>TSA_Passengers!Q26</f>
        <v>70.374967999999996</v>
      </c>
      <c r="O305" s="11">
        <f>TSA_Passengers!R26</f>
        <v>61.172421</v>
      </c>
      <c r="P305" s="11">
        <f>TSA_Passengers!S26</f>
        <v>60.522370000000002</v>
      </c>
      <c r="Q305" s="11">
        <f>TSA_Passengers!T26</f>
        <v>29.422753</v>
      </c>
      <c r="R305" s="11">
        <f>TSA_Passengers!U26</f>
        <v>3.3732790000000001</v>
      </c>
      <c r="S305" s="11">
        <f>TSA_Passengers!V26</f>
        <v>7.6151900000000001</v>
      </c>
      <c r="T305" s="11">
        <f>TSA_Passengers!W26</f>
        <v>15.666627999999999</v>
      </c>
      <c r="U305" s="11">
        <f>TSA_Passengers!X26</f>
        <v>20.876645</v>
      </c>
      <c r="V305" s="11">
        <f>TSA_Passengers!Y26</f>
        <v>21.433838999999999</v>
      </c>
      <c r="W305" s="11">
        <f>TSA_Passengers!Z26</f>
        <v>21.907121</v>
      </c>
      <c r="X305" s="11">
        <f>TSA_Passengers!AA26</f>
        <v>25.027971000000001</v>
      </c>
      <c r="Y305" s="11">
        <f>TSA_Passengers!AB26</f>
        <v>25.143395999999999</v>
      </c>
      <c r="Z305" s="11">
        <f>TSA_Passengers!AC26</f>
        <v>26.977996999999998</v>
      </c>
      <c r="AA305" s="11">
        <f>TSA_Passengers!AD26</f>
        <v>22.721685999999998</v>
      </c>
      <c r="AB305" s="11">
        <f>TSA_Passengers!AE26</f>
        <v>25.118521999999999</v>
      </c>
      <c r="AC305" s="11">
        <f>TSA_Passengers!AF26</f>
        <v>39.398580000000003</v>
      </c>
      <c r="AD305" s="11">
        <f>TSA_Passengers!AG26</f>
        <v>41.645631999999999</v>
      </c>
      <c r="AE305" s="11">
        <f>TSA_Passengers!AH26</f>
        <v>50.192146999999999</v>
      </c>
      <c r="AF305" s="11">
        <f>TSA_Passengers!AI26</f>
        <v>57.785710999999999</v>
      </c>
      <c r="AG305" s="11">
        <f>TSA_Passengers!AJ26</f>
        <v>63.114736000000001</v>
      </c>
      <c r="AH305" s="11">
        <f>TSA_Passengers!AK26</f>
        <v>56.575946000000002</v>
      </c>
      <c r="AI305" s="11">
        <f>TSA_Passengers!AL26</f>
        <v>51.273580000000003</v>
      </c>
      <c r="AJ305" s="11">
        <f>TSA_Passengers!AM26</f>
        <v>55.609073000000002</v>
      </c>
      <c r="AK305" s="11">
        <f>TSA_Passengers!AN26</f>
        <v>57.312089999999998</v>
      </c>
      <c r="AL305" s="11">
        <f>TSA_Passengers!AO26</f>
        <v>58.820298999999999</v>
      </c>
      <c r="AM305" s="11">
        <f>TSA_Passengers!AP26</f>
        <v>45.783116</v>
      </c>
      <c r="AN305" s="11">
        <f>TSA_Passengers!AQ26</f>
        <v>49.144050999999997</v>
      </c>
      <c r="AO305" s="11">
        <f>TSA_Passengers!AR26</f>
        <v>64.555780999999996</v>
      </c>
      <c r="AP305" s="11">
        <f>TSA_Passengers!AS26</f>
        <v>63.738430000000001</v>
      </c>
      <c r="AQ305" s="11">
        <f>TSA_Passengers!AT26</f>
        <v>67.303972999999999</v>
      </c>
      <c r="AR305" s="11">
        <f>TSA_Passengers!AU26</f>
        <v>69.239144999999994</v>
      </c>
      <c r="AS305" s="11">
        <f>TSA_Passengers!AV26</f>
        <v>70.951006000000007</v>
      </c>
      <c r="AT305" s="11">
        <f>TSA_Passengers!AW26</f>
        <v>67.912136000000004</v>
      </c>
      <c r="AU305" s="11">
        <f>TSA_Passengers!AX26</f>
        <v>63.497031999999997</v>
      </c>
      <c r="AV305" s="11">
        <f>TSA_Passengers!AY26</f>
        <v>66.339873999999995</v>
      </c>
      <c r="AW305" s="11">
        <f>TSA_Passengers!AZ26</f>
        <v>64.371134999999995</v>
      </c>
      <c r="AX305" s="11">
        <f>TSA_Passengers!BA26</f>
        <v>65.648031000000003</v>
      </c>
    </row>
    <row r="306" spans="2:50">
      <c r="B306" t="s">
        <v>922</v>
      </c>
      <c r="C306" s="16" t="e">
        <f>STEO_macro_fuels!MM21</f>
        <v>#REF!</v>
      </c>
      <c r="D306" s="16" t="e">
        <f>STEO_macro_fuels!MN21</f>
        <v>#REF!</v>
      </c>
      <c r="E306" s="16" t="e">
        <f>STEO_macro_fuels!MO21</f>
        <v>#REF!</v>
      </c>
      <c r="F306" s="16" t="e">
        <f>STEO_macro_fuels!MP21</f>
        <v>#REF!</v>
      </c>
      <c r="G306" s="16" t="e">
        <f>STEO_macro_fuels!MQ21</f>
        <v>#REF!</v>
      </c>
      <c r="H306" s="16" t="e">
        <f>STEO_macro_fuels!MR21</f>
        <v>#REF!</v>
      </c>
      <c r="I306" s="16" t="e">
        <f>STEO_macro_fuels!MS21</f>
        <v>#REF!</v>
      </c>
      <c r="J306" s="16" t="e">
        <f>STEO_macro_fuels!MT21</f>
        <v>#REF!</v>
      </c>
      <c r="K306" s="16" t="e">
        <f>STEO_macro_fuels!MU21</f>
        <v>#REF!</v>
      </c>
      <c r="L306" s="16" t="e">
        <f>STEO_macro_fuels!MV21</f>
        <v>#REF!</v>
      </c>
      <c r="M306" s="16" t="e">
        <f>STEO_macro_fuels!MW21</f>
        <v>#REF!</v>
      </c>
      <c r="N306" s="16" t="e">
        <f>STEO_macro_fuels!MX21</f>
        <v>#REF!</v>
      </c>
      <c r="O306" s="16" t="e">
        <f>STEO_macro_fuels!MY21</f>
        <v>#REF!</v>
      </c>
      <c r="P306" s="16" t="e">
        <f>STEO_macro_fuels!MZ21</f>
        <v>#REF!</v>
      </c>
      <c r="Q306" s="16" t="e">
        <f>STEO_macro_fuels!NA21</f>
        <v>#REF!</v>
      </c>
      <c r="R306" s="16" t="e">
        <f>STEO_macro_fuels!NB21</f>
        <v>#REF!</v>
      </c>
      <c r="S306" s="16" t="e">
        <f>STEO_macro_fuels!NC21</f>
        <v>#REF!</v>
      </c>
      <c r="T306" s="16" t="e">
        <f>STEO_macro_fuels!ND21</f>
        <v>#REF!</v>
      </c>
      <c r="U306" s="16" t="e">
        <f>STEO_macro_fuels!NE21</f>
        <v>#REF!</v>
      </c>
      <c r="V306" s="16" t="e">
        <f>STEO_macro_fuels!NF21</f>
        <v>#REF!</v>
      </c>
      <c r="W306" s="16" t="e">
        <f>STEO_macro_fuels!NG21</f>
        <v>#REF!</v>
      </c>
      <c r="X306" s="16" t="e">
        <f>STEO_macro_fuels!NH21</f>
        <v>#REF!</v>
      </c>
      <c r="Y306" s="16" t="e">
        <f>STEO_macro_fuels!NI21</f>
        <v>#REF!</v>
      </c>
      <c r="Z306" s="16" t="e">
        <f>STEO_macro_fuels!NJ21</f>
        <v>#REF!</v>
      </c>
      <c r="AA306" s="16" t="e">
        <f>STEO_macro_fuels!NK21</f>
        <v>#REF!</v>
      </c>
      <c r="AB306" s="16" t="e">
        <f>STEO_macro_fuels!NL21</f>
        <v>#REF!</v>
      </c>
      <c r="AC306" s="16" t="e">
        <f>STEO_macro_fuels!NM21</f>
        <v>#REF!</v>
      </c>
      <c r="AD306" s="16" t="e">
        <f>STEO_macro_fuels!NN21</f>
        <v>#REF!</v>
      </c>
      <c r="AE306" s="16" t="e">
        <f>STEO_macro_fuels!NO21</f>
        <v>#REF!</v>
      </c>
      <c r="AF306" s="16" t="e">
        <f>STEO_macro_fuels!NP21</f>
        <v>#REF!</v>
      </c>
      <c r="AG306" s="16" t="e">
        <f>STEO_macro_fuels!NQ21</f>
        <v>#REF!</v>
      </c>
      <c r="AH306" s="16" t="e">
        <f>STEO_macro_fuels!NR21</f>
        <v>#REF!</v>
      </c>
      <c r="AI306" s="16" t="e">
        <f>STEO_macro_fuels!NS21</f>
        <v>#REF!</v>
      </c>
      <c r="AJ306" s="16" t="e">
        <f>STEO_macro_fuels!NT21</f>
        <v>#REF!</v>
      </c>
      <c r="AK306" s="16" t="e">
        <f>STEO_macro_fuels!NU21</f>
        <v>#REF!</v>
      </c>
      <c r="AL306" s="16" t="e">
        <f>STEO_macro_fuels!NV21</f>
        <v>#REF!</v>
      </c>
      <c r="AM306" s="16" t="e">
        <f>STEO_macro_fuels!NW21</f>
        <v>#REF!</v>
      </c>
      <c r="AN306" s="16" t="e">
        <f>STEO_macro_fuels!NX21</f>
        <v>#REF!</v>
      </c>
      <c r="AO306" s="16" t="e">
        <f>STEO_macro_fuels!NY21</f>
        <v>#REF!</v>
      </c>
      <c r="AP306" s="16" t="e">
        <f>STEO_macro_fuels!NZ21</f>
        <v>#REF!</v>
      </c>
      <c r="AQ306" s="16" t="e">
        <f>STEO_macro_fuels!OA21</f>
        <v>#REF!</v>
      </c>
      <c r="AR306" s="16" t="e">
        <f>STEO_macro_fuels!OB21</f>
        <v>#REF!</v>
      </c>
      <c r="AS306" s="16" t="e">
        <f>STEO_macro_fuels!OC21</f>
        <v>#REF!</v>
      </c>
      <c r="AT306" s="16" t="e">
        <f>STEO_macro_fuels!OD21</f>
        <v>#REF!</v>
      </c>
      <c r="AU306" s="16" t="e">
        <f>STEO_macro_fuels!OE21</f>
        <v>#REF!</v>
      </c>
      <c r="AV306" s="16" t="e">
        <f>STEO_macro_fuels!OF21</f>
        <v>#REF!</v>
      </c>
      <c r="AW306" s="16" t="e">
        <f>STEO_macro_fuels!OG21</f>
        <v>#REF!</v>
      </c>
      <c r="AX306" s="16" t="e">
        <f>STEO_macro_fuels!OH21</f>
        <v>#REF!</v>
      </c>
    </row>
    <row r="380" spans="2:3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row>
    <row r="381" spans="2:34">
      <c r="AH381" s="4"/>
    </row>
    <row r="444" spans="2:28">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row>
    <row r="445" spans="2:28">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row>
    <row r="446" spans="2:28">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row>
    <row r="447" spans="2:28">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row>
  </sheetData>
  <phoneticPr fontId="11" type="noConversion"/>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17B1-823D-4958-8F2D-57DE39883FAA}">
  <dimension ref="A1:BA1821"/>
  <sheetViews>
    <sheetView workbookViewId="0">
      <selection activeCell="I29" sqref="I29"/>
    </sheetView>
  </sheetViews>
  <sheetFormatPr defaultRowHeight="13.8"/>
  <cols>
    <col min="1" max="1" width="11.5" customWidth="1"/>
    <col min="5" max="5" width="18.19921875" bestFit="1" customWidth="1"/>
    <col min="6" max="6" width="16.5" bestFit="1" customWidth="1"/>
    <col min="7" max="7" width="13.69921875" bestFit="1" customWidth="1"/>
    <col min="8" max="10" width="13.5" bestFit="1" customWidth="1"/>
    <col min="11" max="11" width="18.19921875" customWidth="1"/>
    <col min="12" max="12" width="20.19921875" customWidth="1"/>
    <col min="15" max="16" width="9.796875" bestFit="1" customWidth="1"/>
  </cols>
  <sheetData>
    <row r="1" spans="1:11">
      <c r="A1" t="s">
        <v>475</v>
      </c>
      <c r="B1" t="s">
        <v>495</v>
      </c>
    </row>
    <row r="2" spans="1:11" ht="14.4">
      <c r="A2" s="68">
        <v>43466</v>
      </c>
      <c r="B2" s="70">
        <v>2202111</v>
      </c>
    </row>
    <row r="3" spans="1:11" ht="14.4">
      <c r="A3" s="68">
        <v>43467</v>
      </c>
      <c r="B3" s="70">
        <v>2150571</v>
      </c>
      <c r="E3" s="71" t="s">
        <v>512</v>
      </c>
      <c r="F3" s="71" t="s">
        <v>511</v>
      </c>
    </row>
    <row r="4" spans="1:11" ht="14.4">
      <c r="A4" s="68">
        <v>43468</v>
      </c>
      <c r="B4" s="70">
        <v>1975947</v>
      </c>
      <c r="E4" s="71" t="s">
        <v>496</v>
      </c>
      <c r="F4" t="s">
        <v>41</v>
      </c>
      <c r="G4" t="s">
        <v>42</v>
      </c>
      <c r="H4" t="s">
        <v>195</v>
      </c>
      <c r="I4" t="s">
        <v>213</v>
      </c>
      <c r="J4" t="s">
        <v>510</v>
      </c>
      <c r="K4" t="s">
        <v>497</v>
      </c>
    </row>
    <row r="5" spans="1:11" ht="14.4">
      <c r="A5" s="68">
        <v>43469</v>
      </c>
      <c r="B5" s="70">
        <v>2229391</v>
      </c>
      <c r="E5" s="72" t="s">
        <v>498</v>
      </c>
      <c r="F5" s="9">
        <v>58603981</v>
      </c>
      <c r="G5" s="9">
        <v>61172421</v>
      </c>
      <c r="H5" s="9">
        <v>22721686</v>
      </c>
      <c r="I5" s="9">
        <v>45783116</v>
      </c>
      <c r="J5" s="9">
        <v>60548344</v>
      </c>
      <c r="K5" s="9">
        <v>248829548</v>
      </c>
    </row>
    <row r="6" spans="1:11" ht="14.4">
      <c r="A6" s="68">
        <v>43470</v>
      </c>
      <c r="B6" s="70">
        <v>2044043</v>
      </c>
      <c r="E6" s="72" t="s">
        <v>499</v>
      </c>
      <c r="F6" s="9">
        <v>57913402</v>
      </c>
      <c r="G6" s="9">
        <v>60522370</v>
      </c>
      <c r="H6" s="9">
        <v>25118522</v>
      </c>
      <c r="I6" s="9">
        <v>49144051</v>
      </c>
      <c r="J6" s="9">
        <v>58123265</v>
      </c>
      <c r="K6" s="9">
        <v>250821610</v>
      </c>
    </row>
    <row r="7" spans="1:11" ht="14.4">
      <c r="A7" s="68">
        <v>43471</v>
      </c>
      <c r="B7" s="70">
        <v>1733739</v>
      </c>
      <c r="E7" s="72" t="s">
        <v>500</v>
      </c>
      <c r="F7" s="9">
        <v>73181158</v>
      </c>
      <c r="G7" s="9">
        <v>29422753</v>
      </c>
      <c r="H7" s="9">
        <v>39398580</v>
      </c>
      <c r="I7" s="9">
        <v>64555781</v>
      </c>
      <c r="J7" s="9">
        <v>71596351</v>
      </c>
      <c r="K7" s="9">
        <v>278154623</v>
      </c>
    </row>
    <row r="8" spans="1:11" ht="14.4">
      <c r="A8" s="68">
        <v>43472</v>
      </c>
      <c r="B8" s="70">
        <v>1739642</v>
      </c>
      <c r="E8" s="72" t="s">
        <v>501</v>
      </c>
      <c r="F8" s="9">
        <v>70111486</v>
      </c>
      <c r="G8" s="9">
        <v>3373279</v>
      </c>
      <c r="H8" s="9">
        <v>41645632</v>
      </c>
      <c r="I8" s="9">
        <v>63738430</v>
      </c>
      <c r="J8" s="9">
        <v>69884552</v>
      </c>
      <c r="K8" s="9">
        <v>248753379</v>
      </c>
    </row>
    <row r="9" spans="1:11" ht="14.4">
      <c r="A9" s="68">
        <v>43473</v>
      </c>
      <c r="B9" s="70">
        <v>1955200</v>
      </c>
      <c r="E9" s="72" t="s">
        <v>502</v>
      </c>
      <c r="F9" s="9">
        <v>74588923</v>
      </c>
      <c r="G9" s="9">
        <v>7615190</v>
      </c>
      <c r="H9" s="9">
        <v>50192147</v>
      </c>
      <c r="I9" s="9">
        <v>67303973</v>
      </c>
      <c r="J9" s="9">
        <v>74199490</v>
      </c>
      <c r="K9" s="9">
        <v>273899723</v>
      </c>
    </row>
    <row r="10" spans="1:11" ht="14.4">
      <c r="A10" s="68">
        <v>43474</v>
      </c>
      <c r="B10" s="70">
        <v>1959788</v>
      </c>
      <c r="E10" s="72" t="s">
        <v>503</v>
      </c>
      <c r="F10" s="9">
        <v>76324227</v>
      </c>
      <c r="G10" s="9">
        <v>15666628</v>
      </c>
      <c r="H10" s="9">
        <v>57785711</v>
      </c>
      <c r="I10" s="9">
        <v>69239145</v>
      </c>
      <c r="J10" s="9">
        <v>76927045</v>
      </c>
      <c r="K10" s="9">
        <v>295942756</v>
      </c>
    </row>
    <row r="11" spans="1:11" ht="14.4">
      <c r="A11" s="68">
        <v>43475</v>
      </c>
      <c r="B11" s="70">
        <v>1604862</v>
      </c>
      <c r="E11" s="72" t="s">
        <v>504</v>
      </c>
      <c r="F11" s="9">
        <v>80367079</v>
      </c>
      <c r="G11" s="9">
        <v>20876645</v>
      </c>
      <c r="H11" s="9">
        <v>63114736</v>
      </c>
      <c r="I11" s="9">
        <v>70951006</v>
      </c>
      <c r="J11" s="9">
        <v>79486222</v>
      </c>
      <c r="K11" s="9">
        <v>314795688</v>
      </c>
    </row>
    <row r="12" spans="1:11" ht="14.4">
      <c r="A12" s="68">
        <v>43476</v>
      </c>
      <c r="B12" s="70">
        <v>1970450</v>
      </c>
      <c r="E12" s="72" t="s">
        <v>505</v>
      </c>
      <c r="F12" s="9">
        <v>73136649</v>
      </c>
      <c r="G12" s="9">
        <v>21433839</v>
      </c>
      <c r="H12" s="9">
        <v>56575946</v>
      </c>
      <c r="I12" s="9">
        <v>67912136</v>
      </c>
      <c r="J12" s="9">
        <v>75131883</v>
      </c>
      <c r="K12" s="9">
        <v>294190453</v>
      </c>
    </row>
    <row r="13" spans="1:11" ht="14.4">
      <c r="A13" s="68">
        <v>43477</v>
      </c>
      <c r="B13" s="70">
        <v>1886642</v>
      </c>
      <c r="E13" s="72" t="s">
        <v>506</v>
      </c>
      <c r="F13" s="9">
        <v>67390313</v>
      </c>
      <c r="G13" s="9">
        <v>21907121</v>
      </c>
      <c r="H13" s="9">
        <v>51273580</v>
      </c>
      <c r="I13" s="9">
        <v>63497032</v>
      </c>
      <c r="J13" s="9">
        <v>70007754</v>
      </c>
      <c r="K13" s="9">
        <v>274075800</v>
      </c>
    </row>
    <row r="14" spans="1:11" ht="14.4">
      <c r="A14" s="68">
        <v>43478</v>
      </c>
      <c r="B14" s="70">
        <v>1605758</v>
      </c>
      <c r="E14" s="72" t="s">
        <v>507</v>
      </c>
      <c r="F14" s="9">
        <v>70063617</v>
      </c>
      <c r="G14" s="9">
        <v>25027971</v>
      </c>
      <c r="H14" s="9">
        <v>55609073</v>
      </c>
      <c r="I14" s="9">
        <v>66339874</v>
      </c>
      <c r="J14" s="9">
        <v>37369532</v>
      </c>
      <c r="K14" s="9">
        <v>254410067</v>
      </c>
    </row>
    <row r="15" spans="1:11" ht="14.4">
      <c r="A15" s="68">
        <v>43479</v>
      </c>
      <c r="B15" s="70">
        <v>1786012</v>
      </c>
      <c r="E15" s="72" t="s">
        <v>508</v>
      </c>
      <c r="F15" s="9">
        <v>68259608</v>
      </c>
      <c r="G15" s="9">
        <v>25143396</v>
      </c>
      <c r="H15" s="9">
        <v>57312090</v>
      </c>
      <c r="I15" s="9">
        <v>64371135</v>
      </c>
      <c r="J15" s="9"/>
      <c r="K15" s="9">
        <v>215086229</v>
      </c>
    </row>
    <row r="16" spans="1:11" ht="14.4">
      <c r="A16" s="68">
        <v>43480</v>
      </c>
      <c r="B16" s="70">
        <v>2139242</v>
      </c>
      <c r="E16" s="72" t="s">
        <v>509</v>
      </c>
      <c r="F16" s="9">
        <v>70374968</v>
      </c>
      <c r="G16" s="9">
        <v>26977997</v>
      </c>
      <c r="H16" s="9">
        <v>58820299</v>
      </c>
      <c r="I16" s="9">
        <v>65648031</v>
      </c>
      <c r="J16" s="9"/>
      <c r="K16" s="9">
        <v>221821295</v>
      </c>
    </row>
    <row r="17" spans="1:53" ht="14.4">
      <c r="A17" s="68">
        <v>43481</v>
      </c>
      <c r="B17" s="70">
        <v>2271398</v>
      </c>
      <c r="E17" s="72" t="s">
        <v>497</v>
      </c>
      <c r="F17" s="9">
        <v>840315411</v>
      </c>
      <c r="G17" s="9">
        <v>319139610</v>
      </c>
      <c r="H17" s="9">
        <v>579568002</v>
      </c>
      <c r="I17" s="9">
        <v>758483710</v>
      </c>
      <c r="J17" s="9">
        <v>673274438</v>
      </c>
      <c r="K17" s="9">
        <v>3170781171</v>
      </c>
    </row>
    <row r="18" spans="1:53" ht="14.4">
      <c r="A18" s="68">
        <v>43482</v>
      </c>
      <c r="B18" s="70">
        <v>1600698</v>
      </c>
      <c r="E18" t="s">
        <v>497</v>
      </c>
      <c r="F18" s="9">
        <v>840315411</v>
      </c>
      <c r="G18" s="9">
        <v>319139610</v>
      </c>
      <c r="H18" s="9">
        <v>579568002</v>
      </c>
      <c r="I18" s="9">
        <v>758483710</v>
      </c>
      <c r="J18" s="9">
        <v>673274438</v>
      </c>
      <c r="K18" s="9">
        <v>3170781171</v>
      </c>
    </row>
    <row r="19" spans="1:53" ht="14.4">
      <c r="A19" s="68">
        <v>43483</v>
      </c>
      <c r="B19" s="70">
        <v>1776235</v>
      </c>
      <c r="F19" t="s">
        <v>513</v>
      </c>
    </row>
    <row r="20" spans="1:53" ht="14.4">
      <c r="A20" s="68">
        <v>43484</v>
      </c>
      <c r="B20" s="70">
        <v>2179066</v>
      </c>
      <c r="F20" s="11">
        <v>2019</v>
      </c>
      <c r="G20" s="11">
        <v>2020</v>
      </c>
      <c r="H20" s="11">
        <v>2021</v>
      </c>
      <c r="I20" s="11">
        <v>2022</v>
      </c>
      <c r="K20" t="s">
        <v>514</v>
      </c>
      <c r="L20" t="s">
        <v>515</v>
      </c>
    </row>
    <row r="21" spans="1:53" ht="14.4">
      <c r="A21" s="68">
        <v>43485</v>
      </c>
      <c r="B21" s="70">
        <v>1804629</v>
      </c>
      <c r="F21" s="11">
        <f>GETPIVOTDATA("Passengers",$E$3,"Years",2019) / 10^6</f>
        <v>840.31541100000004</v>
      </c>
      <c r="G21" s="11">
        <f>GETPIVOTDATA("Passengers",$E$3,"Years",2020) / 10^6</f>
        <v>319.13961</v>
      </c>
      <c r="H21" s="11">
        <f>GETPIVOTDATA("Passengers",$E$3,"Years",2021) / 10^6</f>
        <v>579.56800199999998</v>
      </c>
      <c r="I21" s="11">
        <f>GETPIVOTDATA("Passengers",$E$3,"Years",2022) / 10^6</f>
        <v>758.48370999999997</v>
      </c>
      <c r="K21" s="11">
        <f>I21-H21</f>
        <v>178.915708</v>
      </c>
      <c r="L21" s="17">
        <f>I21/H21-1</f>
        <v>0.30870528977201883</v>
      </c>
    </row>
    <row r="22" spans="1:53" ht="14.4">
      <c r="A22" s="68">
        <v>43486</v>
      </c>
      <c r="B22" s="70">
        <v>1763884</v>
      </c>
    </row>
    <row r="23" spans="1:53" ht="14.4">
      <c r="A23" s="68">
        <v>43487</v>
      </c>
      <c r="B23" s="70">
        <v>1991328</v>
      </c>
      <c r="F23" t="s">
        <v>919</v>
      </c>
    </row>
    <row r="24" spans="1:53" ht="14.4">
      <c r="A24" s="68">
        <v>43488</v>
      </c>
      <c r="B24" s="70">
        <v>2052814</v>
      </c>
      <c r="F24" s="66">
        <v>43466</v>
      </c>
      <c r="G24" s="66">
        <v>43497</v>
      </c>
      <c r="H24" s="66">
        <v>43525</v>
      </c>
      <c r="I24" s="66">
        <v>43556</v>
      </c>
      <c r="J24" s="66">
        <v>43586</v>
      </c>
      <c r="K24" s="66">
        <v>43617</v>
      </c>
      <c r="L24" s="66">
        <v>43647</v>
      </c>
      <c r="M24" s="66">
        <v>43678</v>
      </c>
      <c r="N24" s="66">
        <v>43709</v>
      </c>
      <c r="O24" s="66">
        <v>43739</v>
      </c>
      <c r="P24" s="66">
        <v>43770</v>
      </c>
      <c r="Q24" s="66">
        <v>43800</v>
      </c>
      <c r="R24" s="66">
        <v>43831</v>
      </c>
      <c r="S24" s="66">
        <v>43862</v>
      </c>
      <c r="T24" s="66">
        <v>43891</v>
      </c>
      <c r="U24" s="66">
        <v>43922</v>
      </c>
      <c r="V24" s="66">
        <v>43952</v>
      </c>
      <c r="W24" s="66">
        <v>43983</v>
      </c>
      <c r="X24" s="66">
        <v>44013</v>
      </c>
      <c r="Y24" s="66">
        <v>44044</v>
      </c>
      <c r="Z24" s="66">
        <v>44075</v>
      </c>
      <c r="AA24" s="66">
        <v>44105</v>
      </c>
      <c r="AB24" s="66">
        <v>44136</v>
      </c>
      <c r="AC24" s="66">
        <v>44166</v>
      </c>
      <c r="AD24" s="66">
        <v>44197</v>
      </c>
      <c r="AE24" s="66">
        <v>44228</v>
      </c>
      <c r="AF24" s="66">
        <v>44256</v>
      </c>
      <c r="AG24" s="66">
        <v>44287</v>
      </c>
      <c r="AH24" s="66">
        <v>44317</v>
      </c>
      <c r="AI24" s="66">
        <v>44348</v>
      </c>
      <c r="AJ24" s="66">
        <v>44378</v>
      </c>
      <c r="AK24" s="66">
        <v>44409</v>
      </c>
      <c r="AL24" s="66">
        <v>44440</v>
      </c>
      <c r="AM24" s="66">
        <v>44470</v>
      </c>
      <c r="AN24" s="66">
        <v>44501</v>
      </c>
      <c r="AO24" s="66">
        <v>44531</v>
      </c>
      <c r="AP24" s="66">
        <v>44562</v>
      </c>
      <c r="AQ24" s="66">
        <v>44593</v>
      </c>
      <c r="AR24" s="66">
        <v>44621</v>
      </c>
      <c r="AS24" s="66">
        <v>44652</v>
      </c>
      <c r="AT24" s="66">
        <v>44682</v>
      </c>
      <c r="AU24" s="66">
        <v>44713</v>
      </c>
      <c r="AV24" s="66">
        <v>44743</v>
      </c>
      <c r="AW24" s="66">
        <v>44774</v>
      </c>
      <c r="AX24" s="66">
        <v>44805</v>
      </c>
      <c r="AY24" s="66">
        <v>44835</v>
      </c>
      <c r="AZ24" s="66">
        <v>44866</v>
      </c>
      <c r="BA24" s="66">
        <v>44896</v>
      </c>
    </row>
    <row r="25" spans="1:53" ht="14.4">
      <c r="A25" s="68">
        <v>43489</v>
      </c>
      <c r="B25" s="70">
        <v>1571077</v>
      </c>
      <c r="F25" s="9">
        <v>58603981</v>
      </c>
      <c r="G25" s="9">
        <v>57913402</v>
      </c>
      <c r="H25" s="9">
        <v>73181158</v>
      </c>
      <c r="I25" s="9">
        <v>70111486</v>
      </c>
      <c r="J25" s="9">
        <v>74588923</v>
      </c>
      <c r="K25" s="9">
        <v>76324227</v>
      </c>
      <c r="L25" s="9">
        <v>80367079</v>
      </c>
      <c r="M25" s="9">
        <v>73136649</v>
      </c>
      <c r="N25" s="9">
        <v>67390313</v>
      </c>
      <c r="O25" s="9">
        <v>70063617</v>
      </c>
      <c r="P25" s="9">
        <v>68259608</v>
      </c>
      <c r="Q25" s="9">
        <v>70374968</v>
      </c>
      <c r="R25" s="9">
        <v>61172421</v>
      </c>
      <c r="S25" s="9">
        <v>60522370</v>
      </c>
      <c r="T25" s="9">
        <v>29422753</v>
      </c>
      <c r="U25" s="9">
        <v>3373279</v>
      </c>
      <c r="V25" s="9">
        <v>7615190</v>
      </c>
      <c r="W25" s="9">
        <v>15666628</v>
      </c>
      <c r="X25" s="9">
        <v>20876645</v>
      </c>
      <c r="Y25" s="9">
        <v>21433839</v>
      </c>
      <c r="Z25" s="9">
        <v>21907121</v>
      </c>
      <c r="AA25" s="9">
        <v>25027971</v>
      </c>
      <c r="AB25" s="9">
        <v>25143396</v>
      </c>
      <c r="AC25" s="9">
        <v>26977997</v>
      </c>
      <c r="AD25" s="9">
        <v>22721686</v>
      </c>
      <c r="AE25" s="9">
        <v>25118522</v>
      </c>
      <c r="AF25" s="9">
        <v>39398580</v>
      </c>
      <c r="AG25" s="9">
        <v>41645632</v>
      </c>
      <c r="AH25" s="9">
        <v>50192147</v>
      </c>
      <c r="AI25" s="9">
        <v>57785711</v>
      </c>
      <c r="AJ25" s="9">
        <v>63114736</v>
      </c>
      <c r="AK25" s="9">
        <v>56575946</v>
      </c>
      <c r="AL25" s="9">
        <v>51273580</v>
      </c>
      <c r="AM25" s="9">
        <v>55609073</v>
      </c>
      <c r="AN25" s="9">
        <v>57312090</v>
      </c>
      <c r="AO25" s="9">
        <v>58820299</v>
      </c>
      <c r="AP25" s="9">
        <v>45783116</v>
      </c>
      <c r="AQ25" s="9">
        <v>49144051</v>
      </c>
      <c r="AR25" s="9">
        <v>64555781</v>
      </c>
      <c r="AS25" s="9">
        <v>63738430</v>
      </c>
      <c r="AT25" s="9">
        <v>67303973</v>
      </c>
      <c r="AU25" s="9">
        <v>69239145</v>
      </c>
      <c r="AV25" s="9">
        <v>70951006</v>
      </c>
      <c r="AW25" s="9">
        <v>67912136</v>
      </c>
      <c r="AX25" s="9">
        <v>63497032</v>
      </c>
      <c r="AY25" s="9">
        <v>66339874</v>
      </c>
      <c r="AZ25" s="9">
        <v>64371135</v>
      </c>
      <c r="BA25" s="9">
        <v>65648031</v>
      </c>
    </row>
    <row r="26" spans="1:53" ht="14.4">
      <c r="A26" s="68">
        <v>43490</v>
      </c>
      <c r="B26" s="70">
        <v>2010374</v>
      </c>
      <c r="E26" t="s">
        <v>920</v>
      </c>
      <c r="F26" s="11">
        <f>F25/10^6</f>
        <v>58.603980999999997</v>
      </c>
      <c r="G26" s="11">
        <f t="shared" ref="G26:BA26" si="0">G25/10^6</f>
        <v>57.913401999999998</v>
      </c>
      <c r="H26" s="11">
        <f t="shared" si="0"/>
        <v>73.181157999999996</v>
      </c>
      <c r="I26" s="11">
        <f t="shared" si="0"/>
        <v>70.111485999999999</v>
      </c>
      <c r="J26" s="11">
        <f t="shared" si="0"/>
        <v>74.588922999999994</v>
      </c>
      <c r="K26" s="11">
        <f t="shared" si="0"/>
        <v>76.324226999999993</v>
      </c>
      <c r="L26" s="11">
        <f t="shared" si="0"/>
        <v>80.367079000000004</v>
      </c>
      <c r="M26" s="11">
        <f t="shared" si="0"/>
        <v>73.136649000000006</v>
      </c>
      <c r="N26" s="11">
        <f t="shared" si="0"/>
        <v>67.390313000000006</v>
      </c>
      <c r="O26" s="11">
        <f t="shared" si="0"/>
        <v>70.063616999999994</v>
      </c>
      <c r="P26" s="11">
        <f t="shared" si="0"/>
        <v>68.259608</v>
      </c>
      <c r="Q26" s="11">
        <f t="shared" si="0"/>
        <v>70.374967999999996</v>
      </c>
      <c r="R26" s="11">
        <f t="shared" si="0"/>
        <v>61.172421</v>
      </c>
      <c r="S26" s="11">
        <f t="shared" si="0"/>
        <v>60.522370000000002</v>
      </c>
      <c r="T26" s="11">
        <f t="shared" si="0"/>
        <v>29.422753</v>
      </c>
      <c r="U26" s="11">
        <f t="shared" si="0"/>
        <v>3.3732790000000001</v>
      </c>
      <c r="V26" s="11">
        <f t="shared" si="0"/>
        <v>7.6151900000000001</v>
      </c>
      <c r="W26" s="11">
        <f t="shared" si="0"/>
        <v>15.666627999999999</v>
      </c>
      <c r="X26" s="11">
        <f t="shared" si="0"/>
        <v>20.876645</v>
      </c>
      <c r="Y26" s="11">
        <f t="shared" si="0"/>
        <v>21.433838999999999</v>
      </c>
      <c r="Z26" s="11">
        <f t="shared" si="0"/>
        <v>21.907121</v>
      </c>
      <c r="AA26" s="11">
        <f t="shared" si="0"/>
        <v>25.027971000000001</v>
      </c>
      <c r="AB26" s="11">
        <f t="shared" si="0"/>
        <v>25.143395999999999</v>
      </c>
      <c r="AC26" s="11">
        <f t="shared" si="0"/>
        <v>26.977996999999998</v>
      </c>
      <c r="AD26" s="11">
        <f t="shared" si="0"/>
        <v>22.721685999999998</v>
      </c>
      <c r="AE26" s="11">
        <f t="shared" si="0"/>
        <v>25.118521999999999</v>
      </c>
      <c r="AF26" s="11">
        <f t="shared" si="0"/>
        <v>39.398580000000003</v>
      </c>
      <c r="AG26" s="11">
        <f t="shared" si="0"/>
        <v>41.645631999999999</v>
      </c>
      <c r="AH26" s="11">
        <f t="shared" si="0"/>
        <v>50.192146999999999</v>
      </c>
      <c r="AI26" s="11">
        <f t="shared" si="0"/>
        <v>57.785710999999999</v>
      </c>
      <c r="AJ26" s="11">
        <f t="shared" si="0"/>
        <v>63.114736000000001</v>
      </c>
      <c r="AK26" s="11">
        <f t="shared" si="0"/>
        <v>56.575946000000002</v>
      </c>
      <c r="AL26" s="11">
        <f t="shared" si="0"/>
        <v>51.273580000000003</v>
      </c>
      <c r="AM26" s="11">
        <f t="shared" si="0"/>
        <v>55.609073000000002</v>
      </c>
      <c r="AN26" s="11">
        <f t="shared" si="0"/>
        <v>57.312089999999998</v>
      </c>
      <c r="AO26" s="11">
        <f t="shared" si="0"/>
        <v>58.820298999999999</v>
      </c>
      <c r="AP26" s="11">
        <f t="shared" si="0"/>
        <v>45.783116</v>
      </c>
      <c r="AQ26" s="11">
        <f t="shared" si="0"/>
        <v>49.144050999999997</v>
      </c>
      <c r="AR26" s="11">
        <f t="shared" si="0"/>
        <v>64.555780999999996</v>
      </c>
      <c r="AS26" s="11">
        <f t="shared" si="0"/>
        <v>63.738430000000001</v>
      </c>
      <c r="AT26" s="11">
        <f t="shared" si="0"/>
        <v>67.303972999999999</v>
      </c>
      <c r="AU26" s="11">
        <f t="shared" si="0"/>
        <v>69.239144999999994</v>
      </c>
      <c r="AV26" s="11">
        <f t="shared" si="0"/>
        <v>70.951006000000007</v>
      </c>
      <c r="AW26" s="11">
        <f t="shared" si="0"/>
        <v>67.912136000000004</v>
      </c>
      <c r="AX26" s="11">
        <f t="shared" si="0"/>
        <v>63.497031999999997</v>
      </c>
      <c r="AY26" s="11">
        <f t="shared" si="0"/>
        <v>66.339873999999995</v>
      </c>
      <c r="AZ26" s="11">
        <f t="shared" si="0"/>
        <v>64.371134999999995</v>
      </c>
      <c r="BA26" s="11">
        <f t="shared" si="0"/>
        <v>65.648031000000003</v>
      </c>
    </row>
    <row r="27" spans="1:53" ht="14.4">
      <c r="A27" s="68">
        <v>43491</v>
      </c>
      <c r="B27" s="70">
        <v>1862420</v>
      </c>
    </row>
    <row r="28" spans="1:53" ht="14.4">
      <c r="A28" s="68">
        <v>43492</v>
      </c>
      <c r="B28" s="70">
        <v>1534386</v>
      </c>
    </row>
    <row r="29" spans="1:53" ht="14.4">
      <c r="A29" s="68">
        <v>43493</v>
      </c>
      <c r="B29" s="70">
        <v>1593697</v>
      </c>
      <c r="G29" s="12">
        <f t="shared" ref="G29:H29" si="1">G18/F18-1</f>
        <v>-0.62021449824392194</v>
      </c>
      <c r="H29" s="12">
        <f t="shared" si="1"/>
        <v>0.81603280771070685</v>
      </c>
      <c r="I29" s="12">
        <f>I18/H18-1</f>
        <v>0.30870528977201883</v>
      </c>
    </row>
    <row r="30" spans="1:53" ht="14.4">
      <c r="A30" s="68">
        <v>43494</v>
      </c>
      <c r="B30" s="70">
        <v>1938817</v>
      </c>
      <c r="H30" s="9">
        <f>H18-G18</f>
        <v>260428392</v>
      </c>
      <c r="I30" s="9">
        <f>I18-H18</f>
        <v>178915708</v>
      </c>
    </row>
    <row r="31" spans="1:53" ht="14.4">
      <c r="A31" s="68">
        <v>43495</v>
      </c>
      <c r="B31" s="70">
        <v>2078169</v>
      </c>
    </row>
    <row r="32" spans="1:53" ht="14.4">
      <c r="A32" s="68">
        <v>43496</v>
      </c>
      <c r="B32" s="70">
        <v>1591591</v>
      </c>
    </row>
    <row r="33" spans="1:2" ht="14.4">
      <c r="A33" s="68">
        <v>43497</v>
      </c>
      <c r="B33" s="70">
        <v>1792677</v>
      </c>
    </row>
    <row r="34" spans="1:2" ht="14.4">
      <c r="A34" s="68">
        <v>43498</v>
      </c>
      <c r="B34" s="70">
        <v>2001482</v>
      </c>
    </row>
    <row r="35" spans="1:2" ht="14.4">
      <c r="A35" s="68">
        <v>43499</v>
      </c>
      <c r="B35" s="70">
        <v>1655868</v>
      </c>
    </row>
    <row r="36" spans="1:2" ht="14.4">
      <c r="A36" s="68">
        <v>43500</v>
      </c>
      <c r="B36" s="70">
        <v>1756152</v>
      </c>
    </row>
    <row r="37" spans="1:2" ht="14.4">
      <c r="A37" s="68">
        <v>43501</v>
      </c>
      <c r="B37" s="70">
        <v>2064640</v>
      </c>
    </row>
    <row r="38" spans="1:2" ht="14.4">
      <c r="A38" s="68">
        <v>43502</v>
      </c>
      <c r="B38" s="70">
        <v>2134744</v>
      </c>
    </row>
    <row r="39" spans="1:2" ht="14.4">
      <c r="A39" s="68">
        <v>43503</v>
      </c>
      <c r="B39" s="70">
        <v>1648328</v>
      </c>
    </row>
    <row r="40" spans="1:2" ht="14.4">
      <c r="A40" s="68">
        <v>43504</v>
      </c>
      <c r="B40" s="70">
        <v>2105696</v>
      </c>
    </row>
    <row r="41" spans="1:2" ht="14.4">
      <c r="A41" s="68">
        <v>43505</v>
      </c>
      <c r="B41" s="70">
        <v>2055827</v>
      </c>
    </row>
    <row r="42" spans="1:2" ht="14.4">
      <c r="A42" s="68">
        <v>43506</v>
      </c>
      <c r="B42" s="70">
        <v>1620239</v>
      </c>
    </row>
    <row r="43" spans="1:2" ht="14.4">
      <c r="A43" s="68">
        <v>43507</v>
      </c>
      <c r="B43" s="70">
        <v>1950385</v>
      </c>
    </row>
    <row r="44" spans="1:2" ht="14.4">
      <c r="A44" s="68">
        <v>43508</v>
      </c>
      <c r="B44" s="70">
        <v>2227730</v>
      </c>
    </row>
    <row r="45" spans="1:2" ht="14.4">
      <c r="A45" s="68">
        <v>43509</v>
      </c>
      <c r="B45" s="70">
        <v>1922613</v>
      </c>
    </row>
    <row r="46" spans="1:2" ht="14.4">
      <c r="A46" s="68">
        <v>43510</v>
      </c>
      <c r="B46" s="70">
        <v>2147045</v>
      </c>
    </row>
    <row r="47" spans="1:2" ht="14.4">
      <c r="A47" s="68">
        <v>43511</v>
      </c>
      <c r="B47" s="70">
        <v>2476445</v>
      </c>
    </row>
    <row r="48" spans="1:2" ht="14.4">
      <c r="A48" s="68">
        <v>43512</v>
      </c>
      <c r="B48" s="70">
        <v>2177690</v>
      </c>
    </row>
    <row r="49" spans="1:2" ht="14.4">
      <c r="A49" s="68">
        <v>43513</v>
      </c>
      <c r="B49" s="70">
        <v>2022861</v>
      </c>
    </row>
    <row r="50" spans="1:2" ht="14.4">
      <c r="A50" s="68">
        <v>43514</v>
      </c>
      <c r="B50" s="70">
        <v>2351856</v>
      </c>
    </row>
    <row r="51" spans="1:2" ht="14.4">
      <c r="A51" s="68">
        <v>43515</v>
      </c>
      <c r="B51" s="70">
        <v>2415570</v>
      </c>
    </row>
    <row r="52" spans="1:2" ht="14.4">
      <c r="A52" s="68">
        <v>43516</v>
      </c>
      <c r="B52" s="70">
        <v>2331841</v>
      </c>
    </row>
    <row r="53" spans="1:2" ht="14.4">
      <c r="A53" s="68">
        <v>43517</v>
      </c>
      <c r="B53" s="70">
        <v>2274217</v>
      </c>
    </row>
    <row r="54" spans="1:2" ht="14.4">
      <c r="A54" s="68">
        <v>43518</v>
      </c>
      <c r="B54" s="70">
        <v>2197938</v>
      </c>
    </row>
    <row r="55" spans="1:2" ht="14.4">
      <c r="A55" s="68">
        <v>43519</v>
      </c>
      <c r="B55" s="70">
        <v>2160322</v>
      </c>
    </row>
    <row r="56" spans="1:2" ht="14.4">
      <c r="A56" s="68">
        <v>43520</v>
      </c>
      <c r="B56" s="70">
        <v>1861286</v>
      </c>
    </row>
    <row r="57" spans="1:2" ht="14.4">
      <c r="A57" s="68">
        <v>43521</v>
      </c>
      <c r="B57" s="70">
        <v>2015079</v>
      </c>
    </row>
    <row r="58" spans="1:2" ht="14.4">
      <c r="A58" s="68">
        <v>43522</v>
      </c>
      <c r="B58" s="70">
        <v>2307393</v>
      </c>
    </row>
    <row r="59" spans="1:2" ht="14.4">
      <c r="A59" s="68">
        <v>43523</v>
      </c>
      <c r="B59" s="70">
        <v>2257920</v>
      </c>
    </row>
    <row r="60" spans="1:2" ht="14.4">
      <c r="A60" s="68">
        <v>43524</v>
      </c>
      <c r="B60" s="70">
        <v>1979558</v>
      </c>
    </row>
    <row r="61" spans="1:2" ht="14.4">
      <c r="A61" s="68">
        <v>43525</v>
      </c>
      <c r="B61" s="70">
        <v>2143619</v>
      </c>
    </row>
    <row r="62" spans="1:2" ht="14.4">
      <c r="A62" s="68">
        <v>43526</v>
      </c>
      <c r="B62" s="70">
        <v>2402692</v>
      </c>
    </row>
    <row r="63" spans="1:2" ht="14.4">
      <c r="A63" s="68">
        <v>43527</v>
      </c>
      <c r="B63" s="70">
        <v>2543689</v>
      </c>
    </row>
    <row r="64" spans="1:2" ht="14.4">
      <c r="A64" s="68">
        <v>43528</v>
      </c>
      <c r="B64" s="70">
        <v>2156262</v>
      </c>
    </row>
    <row r="65" spans="1:2" ht="14.4">
      <c r="A65" s="68">
        <v>43529</v>
      </c>
      <c r="B65" s="70">
        <v>2485430</v>
      </c>
    </row>
    <row r="66" spans="1:2" ht="14.4">
      <c r="A66" s="68">
        <v>43530</v>
      </c>
      <c r="B66" s="70">
        <v>2378673</v>
      </c>
    </row>
    <row r="67" spans="1:2" ht="14.4">
      <c r="A67" s="68">
        <v>43531</v>
      </c>
      <c r="B67" s="70">
        <v>2122898</v>
      </c>
    </row>
    <row r="68" spans="1:2" ht="14.4">
      <c r="A68" s="68">
        <v>43532</v>
      </c>
      <c r="B68" s="70">
        <v>2187298</v>
      </c>
    </row>
    <row r="69" spans="1:2" ht="14.4">
      <c r="A69" s="68">
        <v>43533</v>
      </c>
      <c r="B69" s="70">
        <v>2503924</v>
      </c>
    </row>
    <row r="70" spans="1:2" ht="14.4">
      <c r="A70" s="68">
        <v>43534</v>
      </c>
      <c r="B70" s="70">
        <v>2634215</v>
      </c>
    </row>
    <row r="71" spans="1:2" ht="14.4">
      <c r="A71" s="68">
        <v>43535</v>
      </c>
      <c r="B71" s="70">
        <v>2274658</v>
      </c>
    </row>
    <row r="72" spans="1:2" ht="14.4">
      <c r="A72" s="68">
        <v>43536</v>
      </c>
      <c r="B72" s="70">
        <v>2545742</v>
      </c>
    </row>
    <row r="73" spans="1:2" ht="14.4">
      <c r="A73" s="68">
        <v>43537</v>
      </c>
      <c r="B73" s="70">
        <v>2465709</v>
      </c>
    </row>
    <row r="74" spans="1:2" ht="14.4">
      <c r="A74" s="68">
        <v>43538</v>
      </c>
      <c r="B74" s="70">
        <v>2177929</v>
      </c>
    </row>
    <row r="75" spans="1:2" ht="14.4">
      <c r="A75" s="68">
        <v>43539</v>
      </c>
      <c r="B75" s="70">
        <v>2320885</v>
      </c>
    </row>
    <row r="76" spans="1:2" ht="14.4">
      <c r="A76" s="68">
        <v>43540</v>
      </c>
      <c r="B76" s="70">
        <v>2513231</v>
      </c>
    </row>
    <row r="77" spans="1:2" ht="14.4">
      <c r="A77" s="68">
        <v>43541</v>
      </c>
      <c r="B77" s="70">
        <v>2559307</v>
      </c>
    </row>
    <row r="78" spans="1:2" ht="14.4">
      <c r="A78" s="68">
        <v>43542</v>
      </c>
      <c r="B78" s="70">
        <v>2227181</v>
      </c>
    </row>
    <row r="79" spans="1:2" ht="14.4">
      <c r="A79" s="68">
        <v>43543</v>
      </c>
      <c r="B79" s="70">
        <v>2542643</v>
      </c>
    </row>
    <row r="80" spans="1:2" ht="14.4">
      <c r="A80" s="68">
        <v>43544</v>
      </c>
      <c r="B80" s="70">
        <v>2434370</v>
      </c>
    </row>
    <row r="81" spans="1:2" ht="14.4">
      <c r="A81" s="68">
        <v>43545</v>
      </c>
      <c r="B81" s="70">
        <v>2151913</v>
      </c>
    </row>
    <row r="82" spans="1:2" ht="14.4">
      <c r="A82" s="68">
        <v>43546</v>
      </c>
      <c r="B82" s="70">
        <v>2273811</v>
      </c>
    </row>
    <row r="83" spans="1:2" ht="14.4">
      <c r="A83" s="68">
        <v>43547</v>
      </c>
      <c r="B83" s="70">
        <v>2487162</v>
      </c>
    </row>
    <row r="84" spans="1:2" ht="14.4">
      <c r="A84" s="68">
        <v>43548</v>
      </c>
      <c r="B84" s="70">
        <v>2538384</v>
      </c>
    </row>
    <row r="85" spans="1:2" ht="14.4">
      <c r="A85" s="68">
        <v>43549</v>
      </c>
      <c r="B85" s="70">
        <v>2172920</v>
      </c>
    </row>
    <row r="86" spans="1:2" ht="14.4">
      <c r="A86" s="68">
        <v>43550</v>
      </c>
      <c r="B86" s="70">
        <v>2510294</v>
      </c>
    </row>
    <row r="87" spans="1:2" ht="14.4">
      <c r="A87" s="68">
        <v>43551</v>
      </c>
      <c r="B87" s="70">
        <v>2360053</v>
      </c>
    </row>
    <row r="88" spans="1:2" ht="14.4">
      <c r="A88" s="68">
        <v>43552</v>
      </c>
      <c r="B88" s="70">
        <v>2026256</v>
      </c>
    </row>
    <row r="89" spans="1:2" ht="14.4">
      <c r="A89" s="68">
        <v>43553</v>
      </c>
      <c r="B89" s="70">
        <v>2151626</v>
      </c>
    </row>
    <row r="90" spans="1:2" ht="14.4">
      <c r="A90" s="68">
        <v>43554</v>
      </c>
      <c r="B90" s="70">
        <v>2411500</v>
      </c>
    </row>
    <row r="91" spans="1:2" ht="14.4">
      <c r="A91" s="68">
        <v>43555</v>
      </c>
      <c r="B91" s="70">
        <v>2476884</v>
      </c>
    </row>
    <row r="92" spans="1:2" ht="14.4">
      <c r="A92" s="68">
        <v>43556</v>
      </c>
      <c r="B92" s="70">
        <v>2011715</v>
      </c>
    </row>
    <row r="93" spans="1:2" ht="14.4">
      <c r="A93" s="68">
        <v>43557</v>
      </c>
      <c r="B93" s="70">
        <v>2462929</v>
      </c>
    </row>
    <row r="94" spans="1:2" ht="14.4">
      <c r="A94" s="68">
        <v>43558</v>
      </c>
      <c r="B94" s="70">
        <v>2384091</v>
      </c>
    </row>
    <row r="95" spans="1:2" ht="14.4">
      <c r="A95" s="68">
        <v>43559</v>
      </c>
      <c r="B95" s="70">
        <v>2091056</v>
      </c>
    </row>
    <row r="96" spans="1:2" ht="14.4">
      <c r="A96" s="68">
        <v>43560</v>
      </c>
      <c r="B96" s="70">
        <v>2229276</v>
      </c>
    </row>
    <row r="97" spans="1:2" ht="14.4">
      <c r="A97" s="68">
        <v>43561</v>
      </c>
      <c r="B97" s="70">
        <v>2487398</v>
      </c>
    </row>
    <row r="98" spans="1:2" ht="14.4">
      <c r="A98" s="68">
        <v>43562</v>
      </c>
      <c r="B98" s="70">
        <v>2590499</v>
      </c>
    </row>
    <row r="99" spans="1:2" ht="14.4">
      <c r="A99" s="68">
        <v>43563</v>
      </c>
      <c r="B99" s="70">
        <v>2059142</v>
      </c>
    </row>
    <row r="100" spans="1:2" ht="14.4">
      <c r="A100" s="68">
        <v>43564</v>
      </c>
      <c r="B100" s="70">
        <v>2446801</v>
      </c>
    </row>
    <row r="101" spans="1:2" ht="14.4">
      <c r="A101" s="68">
        <v>43565</v>
      </c>
      <c r="B101" s="70">
        <v>2484580</v>
      </c>
    </row>
    <row r="102" spans="1:2" ht="14.4">
      <c r="A102" s="68">
        <v>43566</v>
      </c>
      <c r="B102" s="70">
        <v>2208688</v>
      </c>
    </row>
    <row r="103" spans="1:2" ht="14.4">
      <c r="A103" s="68">
        <v>43567</v>
      </c>
      <c r="B103" s="70">
        <v>2317381</v>
      </c>
    </row>
    <row r="104" spans="1:2" ht="14.4">
      <c r="A104" s="68">
        <v>43568</v>
      </c>
      <c r="B104" s="70">
        <v>2616158</v>
      </c>
    </row>
    <row r="105" spans="1:2" ht="14.4">
      <c r="A105" s="68">
        <v>43569</v>
      </c>
      <c r="B105" s="70">
        <v>2457133</v>
      </c>
    </row>
    <row r="106" spans="1:2" ht="14.4">
      <c r="A106" s="68">
        <v>43570</v>
      </c>
      <c r="B106" s="70">
        <v>1988205</v>
      </c>
    </row>
    <row r="107" spans="1:2" ht="14.4">
      <c r="A107" s="68">
        <v>43571</v>
      </c>
      <c r="B107" s="70">
        <v>2356802</v>
      </c>
    </row>
    <row r="108" spans="1:2" ht="14.4">
      <c r="A108" s="68">
        <v>43572</v>
      </c>
      <c r="B108" s="70">
        <v>2594171</v>
      </c>
    </row>
    <row r="109" spans="1:2" ht="14.4">
      <c r="A109" s="68">
        <v>43573</v>
      </c>
      <c r="B109" s="70">
        <v>2227475</v>
      </c>
    </row>
    <row r="110" spans="1:2" ht="14.4">
      <c r="A110" s="68">
        <v>43574</v>
      </c>
      <c r="B110" s="70">
        <v>2254209</v>
      </c>
    </row>
    <row r="111" spans="1:2" ht="14.4">
      <c r="A111" s="68">
        <v>43575</v>
      </c>
      <c r="B111" s="70">
        <v>2526961</v>
      </c>
    </row>
    <row r="112" spans="1:2" ht="14.4">
      <c r="A112" s="68">
        <v>43576</v>
      </c>
      <c r="B112" s="70">
        <v>2521897</v>
      </c>
    </row>
    <row r="113" spans="1:2" ht="14.4">
      <c r="A113" s="68">
        <v>43577</v>
      </c>
      <c r="B113" s="70">
        <v>1990464</v>
      </c>
    </row>
    <row r="114" spans="1:2" ht="14.4">
      <c r="A114" s="68">
        <v>43578</v>
      </c>
      <c r="B114" s="70">
        <v>2506809</v>
      </c>
    </row>
    <row r="115" spans="1:2" ht="14.4">
      <c r="A115" s="68">
        <v>43579</v>
      </c>
      <c r="B115" s="70">
        <v>2412770</v>
      </c>
    </row>
    <row r="116" spans="1:2" ht="14.4">
      <c r="A116" s="68">
        <v>43580</v>
      </c>
      <c r="B116" s="70">
        <v>2102068</v>
      </c>
    </row>
    <row r="117" spans="1:2" ht="14.4">
      <c r="A117" s="68">
        <v>43581</v>
      </c>
      <c r="B117" s="70">
        <v>2256442</v>
      </c>
    </row>
    <row r="118" spans="1:2" ht="14.4">
      <c r="A118" s="68">
        <v>43582</v>
      </c>
      <c r="B118" s="70">
        <v>2499461</v>
      </c>
    </row>
    <row r="119" spans="1:2" ht="14.4">
      <c r="A119" s="68">
        <v>43583</v>
      </c>
      <c r="B119" s="70">
        <v>2546029</v>
      </c>
    </row>
    <row r="120" spans="1:2" ht="14.4">
      <c r="A120" s="68">
        <v>43584</v>
      </c>
      <c r="B120" s="70">
        <v>1968278</v>
      </c>
    </row>
    <row r="121" spans="1:2" ht="14.4">
      <c r="A121" s="68">
        <v>43585</v>
      </c>
      <c r="B121" s="70">
        <v>2512598</v>
      </c>
    </row>
    <row r="122" spans="1:2" ht="14.4">
      <c r="A122" s="68">
        <v>43586</v>
      </c>
      <c r="B122" s="70">
        <v>2470969</v>
      </c>
    </row>
    <row r="123" spans="1:2" ht="14.4">
      <c r="A123" s="68">
        <v>43587</v>
      </c>
      <c r="B123" s="70">
        <v>2106597</v>
      </c>
    </row>
    <row r="124" spans="1:2" ht="14.4">
      <c r="A124" s="68">
        <v>43588</v>
      </c>
      <c r="B124" s="70">
        <v>2270662</v>
      </c>
    </row>
    <row r="125" spans="1:2" ht="14.4">
      <c r="A125" s="68">
        <v>43589</v>
      </c>
      <c r="B125" s="70">
        <v>2555342</v>
      </c>
    </row>
    <row r="126" spans="1:2" ht="14.4">
      <c r="A126" s="68">
        <v>43590</v>
      </c>
      <c r="B126" s="70">
        <v>2602631</v>
      </c>
    </row>
    <row r="127" spans="1:2" ht="14.4">
      <c r="A127" s="68">
        <v>43591</v>
      </c>
      <c r="B127" s="70">
        <v>1985942</v>
      </c>
    </row>
    <row r="128" spans="1:2" ht="14.4">
      <c r="A128" s="68">
        <v>43592</v>
      </c>
      <c r="B128" s="70">
        <v>2419114</v>
      </c>
    </row>
    <row r="129" spans="1:2" ht="14.4">
      <c r="A129" s="68">
        <v>43593</v>
      </c>
      <c r="B129" s="70">
        <v>2512315</v>
      </c>
    </row>
    <row r="130" spans="1:2" ht="14.4">
      <c r="A130" s="68">
        <v>43594</v>
      </c>
      <c r="B130" s="70">
        <v>2191387</v>
      </c>
    </row>
    <row r="131" spans="1:2" ht="14.4">
      <c r="A131" s="68">
        <v>43595</v>
      </c>
      <c r="B131" s="70">
        <v>2343675</v>
      </c>
    </row>
    <row r="132" spans="1:2" ht="14.4">
      <c r="A132" s="68">
        <v>43596</v>
      </c>
      <c r="B132" s="70">
        <v>2611324</v>
      </c>
    </row>
    <row r="133" spans="1:2" ht="14.4">
      <c r="A133" s="68">
        <v>43597</v>
      </c>
      <c r="B133" s="70">
        <v>2664549</v>
      </c>
    </row>
    <row r="134" spans="1:2" ht="14.4">
      <c r="A134" s="68">
        <v>43598</v>
      </c>
      <c r="B134" s="70">
        <v>2091116</v>
      </c>
    </row>
    <row r="135" spans="1:2" ht="14.4">
      <c r="A135" s="68">
        <v>43599</v>
      </c>
      <c r="B135" s="70">
        <v>2620276</v>
      </c>
    </row>
    <row r="136" spans="1:2" ht="14.4">
      <c r="A136" s="68">
        <v>43600</v>
      </c>
      <c r="B136" s="70">
        <v>2615691</v>
      </c>
    </row>
    <row r="137" spans="1:2" ht="14.4">
      <c r="A137" s="68">
        <v>43601</v>
      </c>
      <c r="B137" s="70">
        <v>2312727</v>
      </c>
    </row>
    <row r="138" spans="1:2" ht="14.4">
      <c r="A138" s="68">
        <v>43602</v>
      </c>
      <c r="B138" s="70">
        <v>2472123</v>
      </c>
    </row>
    <row r="139" spans="1:2" ht="14.4">
      <c r="A139" s="68">
        <v>43603</v>
      </c>
      <c r="B139" s="70">
        <v>2673635</v>
      </c>
    </row>
    <row r="140" spans="1:2" ht="14.4">
      <c r="A140" s="68">
        <v>43604</v>
      </c>
      <c r="B140" s="70">
        <v>2792670</v>
      </c>
    </row>
    <row r="141" spans="1:2" ht="14.4">
      <c r="A141" s="68">
        <v>43605</v>
      </c>
      <c r="B141" s="70">
        <v>2124825</v>
      </c>
    </row>
    <row r="142" spans="1:2" ht="14.4">
      <c r="A142" s="68">
        <v>43606</v>
      </c>
      <c r="B142" s="70">
        <v>2070716</v>
      </c>
    </row>
    <row r="143" spans="1:2" ht="14.4">
      <c r="A143" s="68">
        <v>43607</v>
      </c>
      <c r="B143" s="70">
        <v>2512237</v>
      </c>
    </row>
    <row r="144" spans="1:2" ht="14.4">
      <c r="A144" s="68">
        <v>43608</v>
      </c>
      <c r="B144" s="70">
        <v>2453649</v>
      </c>
    </row>
    <row r="145" spans="1:2" ht="14.4">
      <c r="A145" s="68">
        <v>43609</v>
      </c>
      <c r="B145" s="70">
        <v>2269035</v>
      </c>
    </row>
    <row r="146" spans="1:2" ht="14.4">
      <c r="A146" s="68">
        <v>43610</v>
      </c>
      <c r="B146" s="70">
        <v>2485770</v>
      </c>
    </row>
    <row r="147" spans="1:2" ht="14.4">
      <c r="A147" s="68">
        <v>43611</v>
      </c>
      <c r="B147" s="70">
        <v>2570613</v>
      </c>
    </row>
    <row r="148" spans="1:2" ht="14.4">
      <c r="A148" s="68">
        <v>43612</v>
      </c>
      <c r="B148" s="70">
        <v>2117180</v>
      </c>
    </row>
    <row r="149" spans="1:2" ht="14.4">
      <c r="A149" s="68">
        <v>43613</v>
      </c>
      <c r="B149" s="70">
        <v>2555578</v>
      </c>
    </row>
    <row r="150" spans="1:2" ht="14.4">
      <c r="A150" s="68">
        <v>43614</v>
      </c>
      <c r="B150" s="70">
        <v>2499002</v>
      </c>
    </row>
    <row r="151" spans="1:2" ht="14.4">
      <c r="A151" s="68">
        <v>43615</v>
      </c>
      <c r="B151" s="70">
        <v>2247421</v>
      </c>
    </row>
    <row r="152" spans="1:2" ht="14.4">
      <c r="A152" s="68">
        <v>43616</v>
      </c>
      <c r="B152" s="70">
        <v>2370152</v>
      </c>
    </row>
    <row r="153" spans="1:2" ht="14.4">
      <c r="A153" s="68">
        <v>43617</v>
      </c>
      <c r="B153" s="70">
        <v>2623947</v>
      </c>
    </row>
    <row r="154" spans="1:2" ht="14.4">
      <c r="A154" s="68">
        <v>43618</v>
      </c>
      <c r="B154" s="70">
        <v>2649808</v>
      </c>
    </row>
    <row r="155" spans="1:2" ht="14.4">
      <c r="A155" s="68">
        <v>43619</v>
      </c>
      <c r="B155" s="70">
        <v>2225952</v>
      </c>
    </row>
    <row r="156" spans="1:2" ht="14.4">
      <c r="A156" s="68">
        <v>43620</v>
      </c>
      <c r="B156" s="70">
        <v>2669860</v>
      </c>
    </row>
    <row r="157" spans="1:2" ht="14.4">
      <c r="A157" s="68">
        <v>43621</v>
      </c>
      <c r="B157" s="70">
        <v>2644981</v>
      </c>
    </row>
    <row r="158" spans="1:2" ht="14.4">
      <c r="A158" s="68">
        <v>43622</v>
      </c>
      <c r="B158" s="70">
        <v>2433189</v>
      </c>
    </row>
    <row r="159" spans="1:2" ht="14.4">
      <c r="A159" s="68">
        <v>43623</v>
      </c>
      <c r="B159" s="70">
        <v>2509058</v>
      </c>
    </row>
    <row r="160" spans="1:2" ht="14.4">
      <c r="A160" s="68">
        <v>43624</v>
      </c>
      <c r="B160" s="70">
        <v>2675686</v>
      </c>
    </row>
    <row r="161" spans="1:2" ht="14.4">
      <c r="A161" s="68">
        <v>43625</v>
      </c>
      <c r="B161" s="70">
        <v>2727860</v>
      </c>
    </row>
    <row r="162" spans="1:2" ht="14.4">
      <c r="A162" s="68">
        <v>43626</v>
      </c>
      <c r="B162" s="70">
        <v>2318946</v>
      </c>
    </row>
    <row r="163" spans="1:2" ht="14.4">
      <c r="A163" s="68">
        <v>43627</v>
      </c>
      <c r="B163" s="70">
        <v>2642083</v>
      </c>
    </row>
    <row r="164" spans="1:2" ht="14.4">
      <c r="A164" s="68">
        <v>43628</v>
      </c>
      <c r="B164" s="70">
        <v>2699580</v>
      </c>
    </row>
    <row r="165" spans="1:2" ht="14.4">
      <c r="A165" s="68">
        <v>43629</v>
      </c>
      <c r="B165" s="70">
        <v>2466574</v>
      </c>
    </row>
    <row r="166" spans="1:2" ht="14.4">
      <c r="A166" s="68">
        <v>43630</v>
      </c>
      <c r="B166" s="70">
        <v>2552395</v>
      </c>
    </row>
    <row r="167" spans="1:2" ht="14.4">
      <c r="A167" s="68">
        <v>43631</v>
      </c>
      <c r="B167" s="70">
        <v>2728786</v>
      </c>
    </row>
    <row r="168" spans="1:2" ht="14.4">
      <c r="A168" s="68">
        <v>43632</v>
      </c>
      <c r="B168" s="70">
        <v>2772903</v>
      </c>
    </row>
    <row r="169" spans="1:2" ht="14.4">
      <c r="A169" s="68">
        <v>43633</v>
      </c>
      <c r="B169" s="70">
        <v>2378559</v>
      </c>
    </row>
    <row r="170" spans="1:2" ht="14.4">
      <c r="A170" s="68">
        <v>43634</v>
      </c>
      <c r="B170" s="70">
        <v>2719643</v>
      </c>
    </row>
    <row r="171" spans="1:2" ht="14.4">
      <c r="A171" s="68">
        <v>43635</v>
      </c>
      <c r="B171" s="70">
        <v>2716428</v>
      </c>
    </row>
    <row r="172" spans="1:2" ht="14.4">
      <c r="A172" s="68">
        <v>43636</v>
      </c>
      <c r="B172" s="70">
        <v>2506510</v>
      </c>
    </row>
    <row r="173" spans="1:2" ht="14.4">
      <c r="A173" s="68">
        <v>43637</v>
      </c>
      <c r="B173" s="70">
        <v>2594661</v>
      </c>
    </row>
    <row r="174" spans="1:2" ht="14.4">
      <c r="A174" s="68">
        <v>43638</v>
      </c>
      <c r="B174" s="70">
        <v>2711222</v>
      </c>
    </row>
    <row r="175" spans="1:2" ht="14.4">
      <c r="A175" s="68">
        <v>43639</v>
      </c>
      <c r="B175" s="70">
        <v>2730515</v>
      </c>
    </row>
    <row r="176" spans="1:2" ht="14.4">
      <c r="A176" s="68">
        <v>43640</v>
      </c>
      <c r="B176" s="70">
        <v>2368846</v>
      </c>
    </row>
    <row r="177" spans="1:2" ht="14.4">
      <c r="A177" s="68">
        <v>43641</v>
      </c>
      <c r="B177" s="70">
        <v>2632030</v>
      </c>
    </row>
    <row r="178" spans="1:2" ht="14.4">
      <c r="A178" s="68">
        <v>43642</v>
      </c>
      <c r="B178" s="70">
        <v>2455536</v>
      </c>
    </row>
    <row r="179" spans="1:2" ht="14.4">
      <c r="A179" s="68">
        <v>43643</v>
      </c>
      <c r="B179" s="70">
        <v>2347767</v>
      </c>
    </row>
    <row r="180" spans="1:2" ht="14.4">
      <c r="A180" s="68">
        <v>43644</v>
      </c>
      <c r="B180" s="70">
        <v>2547889</v>
      </c>
    </row>
    <row r="181" spans="1:2" ht="14.4">
      <c r="A181" s="68">
        <v>43645</v>
      </c>
      <c r="B181" s="70">
        <v>2088760</v>
      </c>
    </row>
    <row r="182" spans="1:2" ht="14.4">
      <c r="A182" s="68">
        <v>43646</v>
      </c>
      <c r="B182" s="70">
        <v>2184253</v>
      </c>
    </row>
    <row r="183" spans="1:2" ht="14.4">
      <c r="A183" s="68">
        <v>43647</v>
      </c>
      <c r="B183" s="70">
        <v>2345846</v>
      </c>
    </row>
    <row r="184" spans="1:2" ht="14.4">
      <c r="A184" s="68">
        <v>43648</v>
      </c>
      <c r="B184" s="70">
        <v>2795369</v>
      </c>
    </row>
    <row r="185" spans="1:2" ht="14.4">
      <c r="A185" s="68">
        <v>43649</v>
      </c>
      <c r="B185" s="70">
        <v>2748718</v>
      </c>
    </row>
    <row r="186" spans="1:2" ht="14.4">
      <c r="A186" s="68">
        <v>43650</v>
      </c>
      <c r="B186" s="70">
        <v>2506859</v>
      </c>
    </row>
    <row r="187" spans="1:2" ht="14.4">
      <c r="A187" s="68">
        <v>43651</v>
      </c>
      <c r="B187" s="70">
        <v>2515902</v>
      </c>
    </row>
    <row r="188" spans="1:2" ht="14.4">
      <c r="A188" s="68">
        <v>43652</v>
      </c>
      <c r="B188" s="70">
        <v>2608209</v>
      </c>
    </row>
    <row r="189" spans="1:2" ht="14.4">
      <c r="A189" s="68">
        <v>43653</v>
      </c>
      <c r="B189" s="70">
        <v>2716812</v>
      </c>
    </row>
    <row r="190" spans="1:2" ht="14.4">
      <c r="A190" s="68">
        <v>43654</v>
      </c>
      <c r="B190" s="70">
        <v>2312178</v>
      </c>
    </row>
    <row r="191" spans="1:2" ht="14.4">
      <c r="A191" s="68">
        <v>43655</v>
      </c>
      <c r="B191" s="70">
        <v>2669717</v>
      </c>
    </row>
    <row r="192" spans="1:2" ht="14.4">
      <c r="A192" s="68">
        <v>43656</v>
      </c>
      <c r="B192" s="70">
        <v>2615115</v>
      </c>
    </row>
    <row r="193" spans="1:2" ht="14.4">
      <c r="A193" s="68">
        <v>43657</v>
      </c>
      <c r="B193" s="70">
        <v>2447177</v>
      </c>
    </row>
    <row r="194" spans="1:2" ht="14.4">
      <c r="A194" s="68">
        <v>43658</v>
      </c>
      <c r="B194" s="70">
        <v>2522563</v>
      </c>
    </row>
    <row r="195" spans="1:2" ht="14.4">
      <c r="A195" s="68">
        <v>43659</v>
      </c>
      <c r="B195" s="70">
        <v>2716828</v>
      </c>
    </row>
    <row r="196" spans="1:2" ht="14.4">
      <c r="A196" s="68">
        <v>43660</v>
      </c>
      <c r="B196" s="70">
        <v>2776960</v>
      </c>
    </row>
    <row r="197" spans="1:2" ht="14.4">
      <c r="A197" s="68">
        <v>43661</v>
      </c>
      <c r="B197" s="70">
        <v>2396462</v>
      </c>
    </row>
    <row r="198" spans="1:2" ht="14.4">
      <c r="A198" s="68">
        <v>43662</v>
      </c>
      <c r="B198" s="70">
        <v>2727355</v>
      </c>
    </row>
    <row r="199" spans="1:2" ht="14.4">
      <c r="A199" s="68">
        <v>43663</v>
      </c>
      <c r="B199" s="70">
        <v>2635312</v>
      </c>
    </row>
    <row r="200" spans="1:2" ht="14.4">
      <c r="A200" s="68">
        <v>43664</v>
      </c>
      <c r="B200" s="70">
        <v>2499460</v>
      </c>
    </row>
    <row r="201" spans="1:2" ht="14.4">
      <c r="A201" s="68">
        <v>43665</v>
      </c>
      <c r="B201" s="70">
        <v>2561911</v>
      </c>
    </row>
    <row r="202" spans="1:2" ht="14.4">
      <c r="A202" s="68">
        <v>43666</v>
      </c>
      <c r="B202" s="70">
        <v>2705399</v>
      </c>
    </row>
    <row r="203" spans="1:2" ht="14.4">
      <c r="A203" s="68">
        <v>43667</v>
      </c>
      <c r="B203" s="70">
        <v>2732770</v>
      </c>
    </row>
    <row r="204" spans="1:2" ht="14.4">
      <c r="A204" s="68">
        <v>43668</v>
      </c>
      <c r="B204" s="70">
        <v>2364925</v>
      </c>
    </row>
    <row r="205" spans="1:2" ht="14.4">
      <c r="A205" s="68">
        <v>43669</v>
      </c>
      <c r="B205" s="70">
        <v>2700723</v>
      </c>
    </row>
    <row r="206" spans="1:2" ht="14.4">
      <c r="A206" s="68">
        <v>43670</v>
      </c>
      <c r="B206" s="70">
        <v>2613346</v>
      </c>
    </row>
    <row r="207" spans="1:2" ht="14.4">
      <c r="A207" s="68">
        <v>43671</v>
      </c>
      <c r="B207" s="70">
        <v>2438967</v>
      </c>
    </row>
    <row r="208" spans="1:2" ht="14.4">
      <c r="A208" s="68">
        <v>43672</v>
      </c>
      <c r="B208" s="70">
        <v>2542365</v>
      </c>
    </row>
    <row r="209" spans="1:2" ht="14.4">
      <c r="A209" s="68">
        <v>43673</v>
      </c>
      <c r="B209" s="70">
        <v>2742882</v>
      </c>
    </row>
    <row r="210" spans="1:2" ht="14.4">
      <c r="A210" s="68">
        <v>43674</v>
      </c>
      <c r="B210" s="70">
        <v>2730936</v>
      </c>
    </row>
    <row r="211" spans="1:2" ht="14.4">
      <c r="A211" s="68">
        <v>43675</v>
      </c>
      <c r="B211" s="70">
        <v>2367967</v>
      </c>
    </row>
    <row r="212" spans="1:2" ht="14.4">
      <c r="A212" s="68">
        <v>43676</v>
      </c>
      <c r="B212" s="70">
        <v>2688640</v>
      </c>
    </row>
    <row r="213" spans="1:2" ht="14.4">
      <c r="A213" s="68">
        <v>43677</v>
      </c>
      <c r="B213" s="70">
        <v>2619406</v>
      </c>
    </row>
    <row r="214" spans="1:2" ht="14.4">
      <c r="A214" s="68">
        <v>43678</v>
      </c>
      <c r="B214" s="70">
        <v>2387115</v>
      </c>
    </row>
    <row r="215" spans="1:2" ht="14.4">
      <c r="A215" s="68">
        <v>43679</v>
      </c>
      <c r="B215" s="70">
        <v>2430094</v>
      </c>
    </row>
    <row r="216" spans="1:2" ht="14.4">
      <c r="A216" s="68">
        <v>43680</v>
      </c>
      <c r="B216" s="70">
        <v>2707986</v>
      </c>
    </row>
    <row r="217" spans="1:2" ht="14.4">
      <c r="A217" s="68">
        <v>43681</v>
      </c>
      <c r="B217" s="70">
        <v>2725000</v>
      </c>
    </row>
    <row r="218" spans="1:2" ht="14.4">
      <c r="A218" s="68">
        <v>43682</v>
      </c>
      <c r="B218" s="70">
        <v>2290340</v>
      </c>
    </row>
    <row r="219" spans="1:2" ht="14.4">
      <c r="A219" s="68">
        <v>43683</v>
      </c>
      <c r="B219" s="70">
        <v>2647897</v>
      </c>
    </row>
    <row r="220" spans="1:2" ht="14.4">
      <c r="A220" s="68">
        <v>43684</v>
      </c>
      <c r="B220" s="70">
        <v>2567986</v>
      </c>
    </row>
    <row r="221" spans="1:2" ht="14.4">
      <c r="A221" s="68">
        <v>43685</v>
      </c>
      <c r="B221" s="70">
        <v>2306829</v>
      </c>
    </row>
    <row r="222" spans="1:2" ht="14.4">
      <c r="A222" s="68">
        <v>43686</v>
      </c>
      <c r="B222" s="70">
        <v>2391906</v>
      </c>
    </row>
    <row r="223" spans="1:2" ht="14.4">
      <c r="A223" s="68">
        <v>43687</v>
      </c>
      <c r="B223" s="70">
        <v>2602446</v>
      </c>
    </row>
    <row r="224" spans="1:2" ht="14.4">
      <c r="A224" s="68">
        <v>43688</v>
      </c>
      <c r="B224" s="70">
        <v>2627564</v>
      </c>
    </row>
    <row r="225" spans="1:2" ht="14.4">
      <c r="A225" s="68">
        <v>43689</v>
      </c>
      <c r="B225" s="70">
        <v>2171962</v>
      </c>
    </row>
    <row r="226" spans="1:2" ht="14.4">
      <c r="A226" s="68">
        <v>43690</v>
      </c>
      <c r="B226" s="70">
        <v>2584444</v>
      </c>
    </row>
    <row r="227" spans="1:2" ht="14.4">
      <c r="A227" s="68">
        <v>43691</v>
      </c>
      <c r="B227" s="70">
        <v>2576965</v>
      </c>
    </row>
    <row r="228" spans="1:2" ht="14.4">
      <c r="A228" s="68">
        <v>43692</v>
      </c>
      <c r="B228" s="70">
        <v>2247446</v>
      </c>
    </row>
    <row r="229" spans="1:2" ht="14.4">
      <c r="A229" s="68">
        <v>43693</v>
      </c>
      <c r="B229" s="70">
        <v>2306838</v>
      </c>
    </row>
    <row r="230" spans="1:2" ht="14.4">
      <c r="A230" s="68">
        <v>43694</v>
      </c>
      <c r="B230" s="70">
        <v>2533184</v>
      </c>
    </row>
    <row r="231" spans="1:2" ht="14.4">
      <c r="A231" s="68">
        <v>43695</v>
      </c>
      <c r="B231" s="70">
        <v>2559244</v>
      </c>
    </row>
    <row r="232" spans="1:2" ht="14.4">
      <c r="A232" s="68">
        <v>43696</v>
      </c>
      <c r="B232" s="70">
        <v>2039233</v>
      </c>
    </row>
    <row r="233" spans="1:2" ht="14.4">
      <c r="A233" s="68">
        <v>43697</v>
      </c>
      <c r="B233" s="70">
        <v>2493162</v>
      </c>
    </row>
    <row r="234" spans="1:2" ht="14.4">
      <c r="A234" s="68">
        <v>43698</v>
      </c>
      <c r="B234" s="70">
        <v>2358007</v>
      </c>
    </row>
    <row r="235" spans="1:2" ht="14.4">
      <c r="A235" s="68">
        <v>43699</v>
      </c>
      <c r="B235" s="70">
        <v>2015088</v>
      </c>
    </row>
    <row r="236" spans="1:2" ht="14.4">
      <c r="A236" s="68">
        <v>43700</v>
      </c>
      <c r="B236" s="70">
        <v>2188688</v>
      </c>
    </row>
    <row r="237" spans="1:2" ht="14.4">
      <c r="A237" s="68">
        <v>43701</v>
      </c>
      <c r="B237" s="70">
        <v>2561109</v>
      </c>
    </row>
    <row r="238" spans="1:2" ht="14.4">
      <c r="A238" s="68">
        <v>43702</v>
      </c>
      <c r="B238" s="70">
        <v>2658558</v>
      </c>
    </row>
    <row r="239" spans="1:2" ht="14.4">
      <c r="A239" s="68">
        <v>43703</v>
      </c>
      <c r="B239" s="70">
        <v>1954902</v>
      </c>
    </row>
    <row r="240" spans="1:2" ht="14.4">
      <c r="A240" s="68">
        <v>43704</v>
      </c>
      <c r="B240" s="70">
        <v>1887845</v>
      </c>
    </row>
    <row r="241" spans="1:2" ht="14.4">
      <c r="A241" s="68">
        <v>43705</v>
      </c>
      <c r="B241" s="70">
        <v>2278159</v>
      </c>
    </row>
    <row r="242" spans="1:2" ht="14.4">
      <c r="A242" s="68">
        <v>43706</v>
      </c>
      <c r="B242" s="70">
        <v>2037750</v>
      </c>
    </row>
    <row r="243" spans="1:2" ht="14.4">
      <c r="A243" s="68">
        <v>43707</v>
      </c>
      <c r="B243" s="70">
        <v>1889044</v>
      </c>
    </row>
    <row r="244" spans="1:2" ht="14.4">
      <c r="A244" s="68">
        <v>43708</v>
      </c>
      <c r="B244" s="70">
        <v>2109858</v>
      </c>
    </row>
    <row r="245" spans="1:2" ht="14.4">
      <c r="A245" s="68">
        <v>43709</v>
      </c>
      <c r="B245" s="70">
        <v>2198828</v>
      </c>
    </row>
    <row r="246" spans="1:2" ht="14.4">
      <c r="A246" s="68">
        <v>43710</v>
      </c>
      <c r="B246" s="70">
        <v>1755502</v>
      </c>
    </row>
    <row r="247" spans="1:2" ht="14.4">
      <c r="A247" s="68">
        <v>43711</v>
      </c>
      <c r="B247" s="70">
        <v>2370003</v>
      </c>
    </row>
    <row r="248" spans="1:2" ht="14.4">
      <c r="A248" s="68">
        <v>43712</v>
      </c>
      <c r="B248" s="70">
        <v>2292985</v>
      </c>
    </row>
    <row r="249" spans="1:2" ht="14.4">
      <c r="A249" s="68">
        <v>43713</v>
      </c>
      <c r="B249" s="70">
        <v>1943379</v>
      </c>
    </row>
    <row r="250" spans="1:2" ht="14.4">
      <c r="A250" s="68">
        <v>43714</v>
      </c>
      <c r="B250" s="70">
        <v>2005867</v>
      </c>
    </row>
    <row r="251" spans="1:2" ht="14.4">
      <c r="A251" s="68">
        <v>43715</v>
      </c>
      <c r="B251" s="70">
        <v>2449302</v>
      </c>
    </row>
    <row r="252" spans="1:2" ht="14.4">
      <c r="A252" s="68">
        <v>43716</v>
      </c>
      <c r="B252" s="70">
        <v>2484025</v>
      </c>
    </row>
    <row r="253" spans="1:2" ht="14.4">
      <c r="A253" s="68">
        <v>43717</v>
      </c>
      <c r="B253" s="70">
        <v>1879822</v>
      </c>
    </row>
    <row r="254" spans="1:2" ht="14.4">
      <c r="A254" s="68">
        <v>43718</v>
      </c>
      <c r="B254" s="70">
        <v>2485134</v>
      </c>
    </row>
    <row r="255" spans="1:2" ht="14.4">
      <c r="A255" s="68">
        <v>43719</v>
      </c>
      <c r="B255" s="70">
        <v>2405832</v>
      </c>
    </row>
    <row r="256" spans="1:2" ht="14.4">
      <c r="A256" s="68">
        <v>43720</v>
      </c>
      <c r="B256" s="70">
        <v>2013050</v>
      </c>
    </row>
    <row r="257" spans="1:2" ht="14.4">
      <c r="A257" s="68">
        <v>43721</v>
      </c>
      <c r="B257" s="70">
        <v>2146857</v>
      </c>
    </row>
    <row r="258" spans="1:2" ht="14.4">
      <c r="A258" s="68">
        <v>43722</v>
      </c>
      <c r="B258" s="70">
        <v>2455410</v>
      </c>
    </row>
    <row r="259" spans="1:2" ht="14.4">
      <c r="A259" s="68">
        <v>43723</v>
      </c>
      <c r="B259" s="70">
        <v>2571924</v>
      </c>
    </row>
    <row r="260" spans="1:2" ht="14.4">
      <c r="A260" s="68">
        <v>43724</v>
      </c>
      <c r="B260" s="70">
        <v>1938402</v>
      </c>
    </row>
    <row r="261" spans="1:2" ht="14.4">
      <c r="A261" s="68">
        <v>43725</v>
      </c>
      <c r="B261" s="70">
        <v>2517826</v>
      </c>
    </row>
    <row r="262" spans="1:2" ht="14.4">
      <c r="A262" s="68">
        <v>43726</v>
      </c>
      <c r="B262" s="70">
        <v>2431388</v>
      </c>
    </row>
    <row r="263" spans="1:2" ht="14.4">
      <c r="A263" s="68">
        <v>43727</v>
      </c>
      <c r="B263" s="70">
        <v>2033490</v>
      </c>
    </row>
    <row r="264" spans="1:2" ht="14.4">
      <c r="A264" s="68">
        <v>43728</v>
      </c>
      <c r="B264" s="70">
        <v>2188236</v>
      </c>
    </row>
    <row r="265" spans="1:2" ht="14.4">
      <c r="A265" s="68">
        <v>43729</v>
      </c>
      <c r="B265" s="70">
        <v>2510926</v>
      </c>
    </row>
    <row r="266" spans="1:2" ht="14.4">
      <c r="A266" s="68">
        <v>43730</v>
      </c>
      <c r="B266" s="70">
        <v>2547611</v>
      </c>
    </row>
    <row r="267" spans="1:2" ht="14.4">
      <c r="A267" s="68">
        <v>43731</v>
      </c>
      <c r="B267" s="70">
        <v>1966234</v>
      </c>
    </row>
    <row r="268" spans="1:2" ht="14.4">
      <c r="A268" s="68">
        <v>43732</v>
      </c>
      <c r="B268" s="70">
        <v>2452596</v>
      </c>
    </row>
    <row r="269" spans="1:2" ht="14.4">
      <c r="A269" s="68">
        <v>43733</v>
      </c>
      <c r="B269" s="70">
        <v>2368818</v>
      </c>
    </row>
    <row r="270" spans="1:2" ht="14.4">
      <c r="A270" s="68">
        <v>43734</v>
      </c>
      <c r="B270" s="70">
        <v>1998980</v>
      </c>
    </row>
    <row r="271" spans="1:2" ht="14.4">
      <c r="A271" s="68">
        <v>43735</v>
      </c>
      <c r="B271" s="70">
        <v>2082179</v>
      </c>
    </row>
    <row r="272" spans="1:2" ht="14.4">
      <c r="A272" s="68">
        <v>43736</v>
      </c>
      <c r="B272" s="70">
        <v>2447687</v>
      </c>
    </row>
    <row r="273" spans="1:2" ht="14.4">
      <c r="A273" s="68">
        <v>43737</v>
      </c>
      <c r="B273" s="70">
        <v>2526835</v>
      </c>
    </row>
    <row r="274" spans="1:2" ht="14.4">
      <c r="A274" s="68">
        <v>43738</v>
      </c>
      <c r="B274" s="70">
        <v>1921185</v>
      </c>
    </row>
    <row r="275" spans="1:2" ht="14.4">
      <c r="A275" s="68">
        <v>43739</v>
      </c>
      <c r="B275" s="70">
        <v>2542118</v>
      </c>
    </row>
    <row r="276" spans="1:2" ht="14.4">
      <c r="A276" s="68">
        <v>43740</v>
      </c>
      <c r="B276" s="70">
        <v>2400153</v>
      </c>
    </row>
    <row r="277" spans="1:2" ht="14.4">
      <c r="A277" s="68">
        <v>43741</v>
      </c>
      <c r="B277" s="70">
        <v>2035628</v>
      </c>
    </row>
    <row r="278" spans="1:2" ht="14.4">
      <c r="A278" s="68">
        <v>43742</v>
      </c>
      <c r="B278" s="70">
        <v>2215233</v>
      </c>
    </row>
    <row r="279" spans="1:2" ht="14.4">
      <c r="A279" s="68">
        <v>43743</v>
      </c>
      <c r="B279" s="70">
        <v>2605291</v>
      </c>
    </row>
    <row r="280" spans="1:2" ht="14.4">
      <c r="A280" s="68">
        <v>43744</v>
      </c>
      <c r="B280" s="70">
        <v>2688032</v>
      </c>
    </row>
    <row r="281" spans="1:2" ht="14.4">
      <c r="A281" s="68">
        <v>43745</v>
      </c>
      <c r="B281" s="70">
        <v>2074718</v>
      </c>
    </row>
    <row r="282" spans="1:2" ht="14.4">
      <c r="A282" s="68">
        <v>43746</v>
      </c>
      <c r="B282" s="70">
        <v>2555333</v>
      </c>
    </row>
    <row r="283" spans="1:2" ht="14.4">
      <c r="A283" s="68">
        <v>43747</v>
      </c>
      <c r="B283" s="70">
        <v>2616771</v>
      </c>
    </row>
    <row r="284" spans="1:2" ht="14.4">
      <c r="A284" s="68">
        <v>43748</v>
      </c>
      <c r="B284" s="70">
        <v>2313632</v>
      </c>
    </row>
    <row r="285" spans="1:2" ht="14.4">
      <c r="A285" s="68">
        <v>43749</v>
      </c>
      <c r="B285" s="70">
        <v>2317763</v>
      </c>
    </row>
    <row r="286" spans="1:2" ht="14.4">
      <c r="A286" s="68">
        <v>43750</v>
      </c>
      <c r="B286" s="70">
        <v>2581007</v>
      </c>
    </row>
    <row r="287" spans="1:2" ht="14.4">
      <c r="A287" s="68">
        <v>43751</v>
      </c>
      <c r="B287" s="70">
        <v>2637667</v>
      </c>
    </row>
    <row r="288" spans="1:2" ht="14.4">
      <c r="A288" s="68">
        <v>43752</v>
      </c>
      <c r="B288" s="70">
        <v>2049855</v>
      </c>
    </row>
    <row r="289" spans="1:2" ht="14.4">
      <c r="A289" s="68">
        <v>43753</v>
      </c>
      <c r="B289" s="70">
        <v>2606266</v>
      </c>
    </row>
    <row r="290" spans="1:2" ht="14.4">
      <c r="A290" s="68">
        <v>43755</v>
      </c>
      <c r="B290" s="70">
        <v>2514673</v>
      </c>
    </row>
    <row r="291" spans="1:2" ht="14.4">
      <c r="A291" s="68">
        <v>43756</v>
      </c>
      <c r="B291" s="70">
        <v>2126637</v>
      </c>
    </row>
    <row r="292" spans="1:2" ht="14.4">
      <c r="A292" s="68">
        <v>43757</v>
      </c>
      <c r="B292" s="70">
        <v>2245199</v>
      </c>
    </row>
    <row r="293" spans="1:2" ht="14.4">
      <c r="A293" s="68">
        <v>43758</v>
      </c>
      <c r="B293" s="70">
        <v>2541581</v>
      </c>
    </row>
    <row r="294" spans="1:2" ht="14.4">
      <c r="A294" s="68">
        <v>43759</v>
      </c>
      <c r="B294" s="70">
        <v>2594337</v>
      </c>
    </row>
    <row r="295" spans="1:2" ht="14.4">
      <c r="A295" s="68">
        <v>43760</v>
      </c>
      <c r="B295" s="70">
        <v>1931971</v>
      </c>
    </row>
    <row r="296" spans="1:2" ht="14.4">
      <c r="A296" s="68">
        <v>43761</v>
      </c>
      <c r="B296" s="70">
        <v>2478287</v>
      </c>
    </row>
    <row r="297" spans="1:2" ht="14.4">
      <c r="A297" s="68">
        <v>43762</v>
      </c>
      <c r="B297" s="70">
        <v>2347017</v>
      </c>
    </row>
    <row r="298" spans="1:2" ht="14.4">
      <c r="A298" s="68">
        <v>43763</v>
      </c>
      <c r="B298" s="70">
        <v>1910506</v>
      </c>
    </row>
    <row r="299" spans="1:2" ht="14.4">
      <c r="A299" s="68">
        <v>43764</v>
      </c>
      <c r="B299" s="70">
        <v>2066516</v>
      </c>
    </row>
    <row r="300" spans="1:2" ht="14.4">
      <c r="A300" s="68">
        <v>43765</v>
      </c>
      <c r="B300" s="70">
        <v>2047910</v>
      </c>
    </row>
    <row r="301" spans="1:2" ht="14.4">
      <c r="A301" s="68">
        <v>43766</v>
      </c>
      <c r="B301" s="70">
        <v>2319906</v>
      </c>
    </row>
    <row r="302" spans="1:2" ht="14.4">
      <c r="A302" s="68">
        <v>43767</v>
      </c>
      <c r="B302" s="70">
        <v>1836781</v>
      </c>
    </row>
    <row r="303" spans="1:2" ht="14.4">
      <c r="A303" s="68">
        <v>43768</v>
      </c>
      <c r="B303" s="70">
        <v>2459525</v>
      </c>
    </row>
    <row r="304" spans="1:2" ht="14.4">
      <c r="A304" s="68">
        <v>43769</v>
      </c>
      <c r="B304" s="70">
        <v>2403304</v>
      </c>
    </row>
    <row r="305" spans="1:2" ht="14.4">
      <c r="A305" s="68">
        <v>43770</v>
      </c>
      <c r="B305" s="70">
        <v>2005101</v>
      </c>
    </row>
    <row r="306" spans="1:2" ht="14.4">
      <c r="A306" s="68">
        <v>43771</v>
      </c>
      <c r="B306" s="70">
        <v>2147882</v>
      </c>
    </row>
    <row r="307" spans="1:2" ht="14.4">
      <c r="A307" s="68">
        <v>43772</v>
      </c>
      <c r="B307" s="70">
        <v>2507365</v>
      </c>
    </row>
    <row r="308" spans="1:2" ht="14.4">
      <c r="A308" s="68">
        <v>43773</v>
      </c>
      <c r="B308" s="70">
        <v>2544350</v>
      </c>
    </row>
    <row r="309" spans="1:2" ht="14.4">
      <c r="A309" s="68">
        <v>43774</v>
      </c>
      <c r="B309" s="70">
        <v>1908805</v>
      </c>
    </row>
    <row r="310" spans="1:2" ht="14.4">
      <c r="A310" s="68">
        <v>43775</v>
      </c>
      <c r="B310" s="70">
        <v>2356349</v>
      </c>
    </row>
    <row r="311" spans="1:2" ht="14.4">
      <c r="A311" s="68">
        <v>43776</v>
      </c>
      <c r="B311" s="70">
        <v>2465392</v>
      </c>
    </row>
    <row r="312" spans="1:2" ht="14.4">
      <c r="A312" s="68">
        <v>43777</v>
      </c>
      <c r="B312" s="70">
        <v>2150003</v>
      </c>
    </row>
    <row r="313" spans="1:2" ht="14.4">
      <c r="A313" s="68">
        <v>43778</v>
      </c>
      <c r="B313" s="70">
        <v>2072207</v>
      </c>
    </row>
    <row r="314" spans="1:2" ht="14.4">
      <c r="A314" s="68">
        <v>43779</v>
      </c>
      <c r="B314" s="70">
        <v>2364920</v>
      </c>
    </row>
    <row r="315" spans="1:2" ht="14.4">
      <c r="A315" s="68">
        <v>43780</v>
      </c>
      <c r="B315" s="70">
        <v>2437211</v>
      </c>
    </row>
    <row r="316" spans="1:2" ht="14.4">
      <c r="A316" s="68">
        <v>43781</v>
      </c>
      <c r="B316" s="70">
        <v>1807230</v>
      </c>
    </row>
    <row r="317" spans="1:2" ht="14.4">
      <c r="A317" s="68">
        <v>43782</v>
      </c>
      <c r="B317" s="70">
        <v>2396681</v>
      </c>
    </row>
    <row r="318" spans="1:2" ht="14.4">
      <c r="A318" s="68">
        <v>43783</v>
      </c>
      <c r="B318" s="70">
        <v>2298856</v>
      </c>
    </row>
    <row r="319" spans="1:2" ht="14.4">
      <c r="A319" s="68">
        <v>43784</v>
      </c>
      <c r="B319" s="70">
        <v>1900895</v>
      </c>
    </row>
    <row r="320" spans="1:2" ht="14.4">
      <c r="A320" s="68">
        <v>43785</v>
      </c>
      <c r="B320" s="70">
        <v>2071631</v>
      </c>
    </row>
    <row r="321" spans="1:2" ht="14.4">
      <c r="A321" s="68">
        <v>43786</v>
      </c>
      <c r="B321" s="70">
        <v>2428095</v>
      </c>
    </row>
    <row r="322" spans="1:2" ht="14.4">
      <c r="A322" s="68">
        <v>43787</v>
      </c>
      <c r="B322" s="70">
        <v>2550459</v>
      </c>
    </row>
    <row r="323" spans="1:2" ht="14.4">
      <c r="A323" s="68">
        <v>43788</v>
      </c>
      <c r="B323" s="70">
        <v>2194291</v>
      </c>
    </row>
    <row r="324" spans="1:2" ht="14.4">
      <c r="A324" s="68">
        <v>43789</v>
      </c>
      <c r="B324" s="70">
        <v>2321546</v>
      </c>
    </row>
    <row r="325" spans="1:2" ht="14.4">
      <c r="A325" s="68">
        <v>43790</v>
      </c>
      <c r="B325" s="70">
        <v>2254188</v>
      </c>
    </row>
    <row r="326" spans="1:2" ht="14.4">
      <c r="A326" s="68">
        <v>43791</v>
      </c>
      <c r="B326" s="70">
        <v>2435170</v>
      </c>
    </row>
    <row r="327" spans="1:2" ht="14.4">
      <c r="A327" s="68">
        <v>43792</v>
      </c>
      <c r="B327" s="70">
        <v>2624250</v>
      </c>
    </row>
    <row r="328" spans="1:2" ht="14.4">
      <c r="A328" s="68">
        <v>43793</v>
      </c>
      <c r="B328" s="70">
        <v>1591158</v>
      </c>
    </row>
    <row r="329" spans="1:2" ht="14.4">
      <c r="A329" s="68">
        <v>43794</v>
      </c>
      <c r="B329" s="70">
        <v>1968137</v>
      </c>
    </row>
    <row r="330" spans="1:2" ht="14.4">
      <c r="A330" s="68">
        <v>43795</v>
      </c>
      <c r="B330" s="70">
        <v>2648268</v>
      </c>
    </row>
    <row r="331" spans="1:2" ht="14.4">
      <c r="A331" s="68">
        <v>43796</v>
      </c>
      <c r="B331" s="70">
        <v>2882915</v>
      </c>
    </row>
    <row r="332" spans="1:2" ht="14.4">
      <c r="A332" s="68">
        <v>43797</v>
      </c>
      <c r="B332" s="70">
        <v>2591470</v>
      </c>
    </row>
    <row r="333" spans="1:2" ht="14.4">
      <c r="A333" s="68">
        <v>43798</v>
      </c>
      <c r="B333" s="70">
        <v>2280403</v>
      </c>
    </row>
    <row r="334" spans="1:2" ht="14.4">
      <c r="A334" s="68">
        <v>43799</v>
      </c>
      <c r="B334" s="70">
        <v>2054380</v>
      </c>
    </row>
    <row r="335" spans="1:2" ht="14.4">
      <c r="A335" s="68">
        <v>43800</v>
      </c>
      <c r="B335" s="70">
        <v>2262878</v>
      </c>
    </row>
    <row r="336" spans="1:2" ht="14.4">
      <c r="A336" s="68">
        <v>43801</v>
      </c>
      <c r="B336" s="70">
        <v>2278205</v>
      </c>
    </row>
    <row r="337" spans="1:2" ht="14.4">
      <c r="A337" s="68">
        <v>43802</v>
      </c>
      <c r="B337" s="70">
        <v>1755801</v>
      </c>
    </row>
    <row r="338" spans="1:2" ht="14.4">
      <c r="A338" s="68">
        <v>43803</v>
      </c>
      <c r="B338" s="70">
        <v>2292079</v>
      </c>
    </row>
    <row r="339" spans="1:2" ht="14.4">
      <c r="A339" s="68">
        <v>43804</v>
      </c>
      <c r="B339" s="70">
        <v>2226290</v>
      </c>
    </row>
    <row r="340" spans="1:2" ht="14.4">
      <c r="A340" s="68">
        <v>43805</v>
      </c>
      <c r="B340" s="70">
        <v>1897051</v>
      </c>
    </row>
    <row r="341" spans="1:2" ht="14.4">
      <c r="A341" s="68">
        <v>43806</v>
      </c>
      <c r="B341" s="70">
        <v>2020488</v>
      </c>
    </row>
    <row r="342" spans="1:2" ht="14.4">
      <c r="A342" s="68">
        <v>43807</v>
      </c>
      <c r="B342" s="70">
        <v>2362310</v>
      </c>
    </row>
    <row r="343" spans="1:2" ht="14.4">
      <c r="A343" s="68">
        <v>43808</v>
      </c>
      <c r="B343" s="70">
        <v>2388029</v>
      </c>
    </row>
    <row r="344" spans="1:2" ht="14.4">
      <c r="A344" s="68">
        <v>43809</v>
      </c>
      <c r="B344" s="70">
        <v>1893871</v>
      </c>
    </row>
    <row r="345" spans="1:2" ht="14.4">
      <c r="A345" s="68">
        <v>43810</v>
      </c>
      <c r="B345" s="70">
        <v>2300248</v>
      </c>
    </row>
    <row r="346" spans="1:2" ht="14.4">
      <c r="A346" s="68">
        <v>43811</v>
      </c>
      <c r="B346" s="70">
        <v>2250386</v>
      </c>
    </row>
    <row r="347" spans="1:2" ht="14.4">
      <c r="A347" s="68">
        <v>43812</v>
      </c>
      <c r="B347" s="70">
        <v>2009112</v>
      </c>
    </row>
    <row r="348" spans="1:2" ht="14.4">
      <c r="A348" s="68">
        <v>43813</v>
      </c>
      <c r="B348" s="70">
        <v>2234374</v>
      </c>
    </row>
    <row r="349" spans="1:2" ht="14.4">
      <c r="A349" s="68">
        <v>43814</v>
      </c>
      <c r="B349" s="70">
        <v>2471408</v>
      </c>
    </row>
    <row r="350" spans="1:2" ht="14.4">
      <c r="A350" s="68">
        <v>43815</v>
      </c>
      <c r="B350" s="70">
        <v>2608088</v>
      </c>
    </row>
    <row r="351" spans="1:2" ht="14.4">
      <c r="A351" s="68">
        <v>43816</v>
      </c>
      <c r="B351" s="70">
        <v>2487987</v>
      </c>
    </row>
    <row r="352" spans="1:2" ht="14.4">
      <c r="A352" s="68">
        <v>43817</v>
      </c>
      <c r="B352" s="70">
        <v>2519399</v>
      </c>
    </row>
    <row r="353" spans="1:2" ht="14.4">
      <c r="A353" s="68">
        <v>43818</v>
      </c>
      <c r="B353" s="70">
        <v>2490503</v>
      </c>
    </row>
    <row r="354" spans="1:2" ht="14.4">
      <c r="A354" s="68">
        <v>43819</v>
      </c>
      <c r="B354" s="70">
        <v>1981433</v>
      </c>
    </row>
    <row r="355" spans="1:2" ht="14.4">
      <c r="A355" s="68">
        <v>43820</v>
      </c>
      <c r="B355" s="70">
        <v>1937235</v>
      </c>
    </row>
    <row r="356" spans="1:2" ht="14.4">
      <c r="A356" s="68">
        <v>43821</v>
      </c>
      <c r="B356" s="70">
        <v>2552194</v>
      </c>
    </row>
    <row r="357" spans="1:2" ht="14.4">
      <c r="A357" s="68">
        <v>43822</v>
      </c>
      <c r="B357" s="70">
        <v>2582580</v>
      </c>
    </row>
    <row r="358" spans="1:2" ht="14.4">
      <c r="A358" s="68">
        <v>43823</v>
      </c>
      <c r="B358" s="70">
        <v>2470786</v>
      </c>
    </row>
    <row r="359" spans="1:2" ht="14.4">
      <c r="A359" s="68">
        <v>43824</v>
      </c>
      <c r="B359" s="70">
        <v>2575985</v>
      </c>
    </row>
    <row r="360" spans="1:2" ht="14.4">
      <c r="A360" s="68">
        <v>43825</v>
      </c>
      <c r="B360" s="70">
        <v>2500396</v>
      </c>
    </row>
    <row r="361" spans="1:2" ht="14.4">
      <c r="A361" s="68">
        <v>43826</v>
      </c>
      <c r="B361" s="70">
        <v>2009880</v>
      </c>
    </row>
    <row r="362" spans="1:2" ht="14.4">
      <c r="A362" s="68">
        <v>43827</v>
      </c>
      <c r="B362" s="70">
        <v>2133253</v>
      </c>
    </row>
    <row r="363" spans="1:2" ht="14.4">
      <c r="A363" s="68">
        <v>43828</v>
      </c>
      <c r="B363" s="70">
        <v>2392331</v>
      </c>
    </row>
    <row r="364" spans="1:2" ht="14.4">
      <c r="A364" s="68">
        <v>43829</v>
      </c>
      <c r="B364" s="70">
        <v>2311732</v>
      </c>
    </row>
    <row r="365" spans="1:2" ht="14.4">
      <c r="A365" s="68">
        <v>43830</v>
      </c>
      <c r="B365" s="70">
        <v>2178656</v>
      </c>
    </row>
    <row r="366" spans="1:2" ht="14.4">
      <c r="A366" s="68">
        <v>43831</v>
      </c>
      <c r="B366" s="70">
        <v>2422272</v>
      </c>
    </row>
    <row r="367" spans="1:2" ht="14.4">
      <c r="A367" s="68">
        <v>43832</v>
      </c>
      <c r="B367" s="70">
        <v>2210542</v>
      </c>
    </row>
    <row r="368" spans="1:2" ht="14.4">
      <c r="A368" s="68">
        <v>43833</v>
      </c>
      <c r="B368" s="70">
        <v>1806480</v>
      </c>
    </row>
    <row r="369" spans="1:2" ht="14.4">
      <c r="A369" s="68">
        <v>43834</v>
      </c>
      <c r="B369" s="70">
        <v>1815040</v>
      </c>
    </row>
    <row r="370" spans="1:2" ht="14.4">
      <c r="A370" s="68">
        <v>43835</v>
      </c>
      <c r="B370" s="70">
        <v>2034472</v>
      </c>
    </row>
    <row r="371" spans="1:2" ht="14.4">
      <c r="A371" s="68">
        <v>43836</v>
      </c>
      <c r="B371" s="70">
        <v>2072543</v>
      </c>
    </row>
    <row r="372" spans="1:2" ht="14.4">
      <c r="A372" s="68">
        <v>43837</v>
      </c>
      <c r="B372" s="70">
        <v>1687974</v>
      </c>
    </row>
    <row r="373" spans="1:2" ht="14.4">
      <c r="A373" s="68">
        <v>43838</v>
      </c>
      <c r="B373" s="70">
        <v>2183734</v>
      </c>
    </row>
    <row r="374" spans="1:2" ht="14.4">
      <c r="A374" s="68">
        <v>43839</v>
      </c>
      <c r="B374" s="70">
        <v>1992453</v>
      </c>
    </row>
    <row r="375" spans="1:2" ht="14.4">
      <c r="A375" s="68">
        <v>43840</v>
      </c>
      <c r="B375" s="70">
        <v>1691205</v>
      </c>
    </row>
    <row r="376" spans="1:2" ht="14.4">
      <c r="A376" s="68">
        <v>43841</v>
      </c>
      <c r="B376" s="70">
        <v>1876782</v>
      </c>
    </row>
    <row r="377" spans="1:2" ht="14.4">
      <c r="A377" s="68">
        <v>43842</v>
      </c>
      <c r="B377" s="70">
        <v>2242656</v>
      </c>
    </row>
    <row r="378" spans="1:2" ht="14.4">
      <c r="A378" s="68">
        <v>43843</v>
      </c>
      <c r="B378" s="70">
        <v>2347075</v>
      </c>
    </row>
    <row r="379" spans="1:2" ht="14.4">
      <c r="A379" s="68">
        <v>43844</v>
      </c>
      <c r="B379" s="70">
        <v>1781893</v>
      </c>
    </row>
    <row r="380" spans="1:2" ht="14.4">
      <c r="A380" s="68">
        <v>43845</v>
      </c>
      <c r="B380" s="70">
        <v>2000260</v>
      </c>
    </row>
    <row r="381" spans="1:2" ht="14.4">
      <c r="A381" s="68">
        <v>43846</v>
      </c>
      <c r="B381" s="70">
        <v>2298616</v>
      </c>
    </row>
    <row r="382" spans="1:2" ht="14.4">
      <c r="A382" s="68">
        <v>43847</v>
      </c>
      <c r="B382" s="70">
        <v>1870459</v>
      </c>
    </row>
    <row r="383" spans="1:2" ht="14.4">
      <c r="A383" s="68">
        <v>43848</v>
      </c>
      <c r="B383" s="70">
        <v>1801444</v>
      </c>
    </row>
    <row r="384" spans="1:2" ht="14.4">
      <c r="A384" s="68">
        <v>43849</v>
      </c>
      <c r="B384" s="70">
        <v>2100401</v>
      </c>
    </row>
    <row r="385" spans="1:2" ht="14.4">
      <c r="A385" s="68">
        <v>43850</v>
      </c>
      <c r="B385" s="70">
        <v>2145063</v>
      </c>
    </row>
    <row r="386" spans="1:2" ht="14.4">
      <c r="A386" s="68">
        <v>43851</v>
      </c>
      <c r="B386" s="70">
        <v>1645196</v>
      </c>
    </row>
    <row r="387" spans="1:2" ht="14.4">
      <c r="A387" s="68">
        <v>43852</v>
      </c>
      <c r="B387" s="70">
        <v>2136584</v>
      </c>
    </row>
    <row r="388" spans="1:2" ht="14.4">
      <c r="A388" s="68">
        <v>43853</v>
      </c>
      <c r="B388" s="70">
        <v>2004609</v>
      </c>
    </row>
    <row r="389" spans="1:2" ht="14.4">
      <c r="A389" s="68">
        <v>43854</v>
      </c>
      <c r="B389" s="70">
        <v>1643435</v>
      </c>
    </row>
    <row r="390" spans="1:2" ht="14.4">
      <c r="A390" s="68">
        <v>43855</v>
      </c>
      <c r="B390" s="70">
        <v>1777171</v>
      </c>
    </row>
    <row r="391" spans="1:2" ht="14.4">
      <c r="A391" s="68">
        <v>43856</v>
      </c>
      <c r="B391" s="70">
        <v>2085468</v>
      </c>
    </row>
    <row r="392" spans="1:2" ht="14.4">
      <c r="A392" s="68">
        <v>43857</v>
      </c>
      <c r="B392" s="70">
        <v>2159047</v>
      </c>
    </row>
    <row r="393" spans="1:2" ht="14.4">
      <c r="A393" s="68">
        <v>43858</v>
      </c>
      <c r="B393" s="70">
        <v>1658886</v>
      </c>
    </row>
    <row r="394" spans="1:2" ht="14.4">
      <c r="A394" s="68">
        <v>43859</v>
      </c>
      <c r="B394" s="70">
        <v>1948138</v>
      </c>
    </row>
    <row r="395" spans="1:2" ht="14.4">
      <c r="A395" s="68">
        <v>43860</v>
      </c>
      <c r="B395" s="70">
        <v>2054725</v>
      </c>
    </row>
    <row r="396" spans="1:2" ht="14.4">
      <c r="A396" s="68">
        <v>43861</v>
      </c>
      <c r="B396" s="70">
        <v>1677798</v>
      </c>
    </row>
    <row r="397" spans="1:2" ht="14.4">
      <c r="A397" s="68">
        <v>43862</v>
      </c>
      <c r="B397" s="70">
        <v>1843877</v>
      </c>
    </row>
    <row r="398" spans="1:2" ht="14.4">
      <c r="A398" s="68">
        <v>43863</v>
      </c>
      <c r="B398" s="70">
        <v>2167857</v>
      </c>
    </row>
    <row r="399" spans="1:2" ht="14.4">
      <c r="A399" s="68">
        <v>43864</v>
      </c>
      <c r="B399" s="70">
        <v>2271551</v>
      </c>
    </row>
    <row r="400" spans="1:2" ht="14.4">
      <c r="A400" s="68">
        <v>43865</v>
      </c>
      <c r="B400" s="70">
        <v>1770241</v>
      </c>
    </row>
    <row r="401" spans="1:2" ht="14.4">
      <c r="A401" s="68">
        <v>43866</v>
      </c>
      <c r="B401" s="70">
        <v>2224826</v>
      </c>
    </row>
    <row r="402" spans="1:2" ht="14.4">
      <c r="A402" s="68">
        <v>43867</v>
      </c>
      <c r="B402" s="70">
        <v>2164951</v>
      </c>
    </row>
    <row r="403" spans="1:2" ht="14.4">
      <c r="A403" s="68">
        <v>43868</v>
      </c>
      <c r="B403" s="70">
        <v>1814047</v>
      </c>
    </row>
    <row r="404" spans="1:2" ht="14.4">
      <c r="A404" s="68">
        <v>43869</v>
      </c>
      <c r="B404" s="70">
        <v>2038375</v>
      </c>
    </row>
    <row r="405" spans="1:2" ht="14.4">
      <c r="A405" s="68">
        <v>43870</v>
      </c>
      <c r="B405" s="70">
        <v>2415185</v>
      </c>
    </row>
    <row r="406" spans="1:2" ht="14.4">
      <c r="A406" s="68">
        <v>43871</v>
      </c>
      <c r="B406" s="70">
        <v>2507588</v>
      </c>
    </row>
    <row r="407" spans="1:2" ht="14.4">
      <c r="A407" s="68">
        <v>43872</v>
      </c>
      <c r="B407" s="70">
        <v>1972248</v>
      </c>
    </row>
    <row r="408" spans="1:2" ht="14.4">
      <c r="A408" s="68">
        <v>43873</v>
      </c>
      <c r="B408" s="70">
        <v>2198657</v>
      </c>
    </row>
    <row r="409" spans="1:2" ht="14.4">
      <c r="A409" s="68">
        <v>43874</v>
      </c>
      <c r="B409" s="70">
        <v>2494922</v>
      </c>
    </row>
    <row r="410" spans="1:2" ht="14.4">
      <c r="A410" s="68">
        <v>43875</v>
      </c>
      <c r="B410" s="70">
        <v>2190300</v>
      </c>
    </row>
    <row r="411" spans="1:2" ht="14.4">
      <c r="A411" s="68">
        <v>43876</v>
      </c>
      <c r="B411" s="70">
        <v>2129862</v>
      </c>
    </row>
    <row r="412" spans="1:2" ht="14.4">
      <c r="A412" s="68">
        <v>43877</v>
      </c>
      <c r="B412" s="70">
        <v>2358511</v>
      </c>
    </row>
    <row r="413" spans="1:2" ht="14.4">
      <c r="A413" s="68">
        <v>43878</v>
      </c>
      <c r="B413" s="70">
        <v>2429489</v>
      </c>
    </row>
    <row r="414" spans="1:2" ht="14.4">
      <c r="A414" s="68">
        <v>43879</v>
      </c>
      <c r="B414" s="70">
        <v>1951535</v>
      </c>
    </row>
    <row r="415" spans="1:2" ht="14.4">
      <c r="A415" s="68">
        <v>43880</v>
      </c>
      <c r="B415" s="70">
        <v>2380359</v>
      </c>
    </row>
    <row r="416" spans="1:2" ht="14.4">
      <c r="A416" s="68">
        <v>43881</v>
      </c>
      <c r="B416" s="70">
        <v>2267382</v>
      </c>
    </row>
    <row r="417" spans="1:2" ht="14.4">
      <c r="A417" s="68">
        <v>43882</v>
      </c>
      <c r="B417" s="70">
        <v>1919803</v>
      </c>
    </row>
    <row r="418" spans="1:2" ht="14.4">
      <c r="A418" s="68">
        <v>43883</v>
      </c>
      <c r="B418" s="70">
        <v>2075554</v>
      </c>
    </row>
    <row r="419" spans="1:2" ht="14.4">
      <c r="A419" s="68">
        <v>43884</v>
      </c>
      <c r="B419" s="70">
        <v>2364727</v>
      </c>
    </row>
    <row r="420" spans="1:2" ht="14.4">
      <c r="A420" s="68">
        <v>43885</v>
      </c>
      <c r="B420" s="70">
        <v>2441643</v>
      </c>
    </row>
    <row r="421" spans="1:2" ht="14.4">
      <c r="A421" s="68">
        <v>43886</v>
      </c>
      <c r="B421" s="70">
        <v>1949696</v>
      </c>
    </row>
    <row r="422" spans="1:2" ht="14.4">
      <c r="A422" s="68">
        <v>43887</v>
      </c>
      <c r="B422" s="70">
        <v>2353150</v>
      </c>
    </row>
    <row r="423" spans="1:2" ht="14.4">
      <c r="A423" s="68">
        <v>43888</v>
      </c>
      <c r="B423" s="70">
        <v>2089641</v>
      </c>
    </row>
    <row r="424" spans="1:2" ht="14.4">
      <c r="A424" s="68">
        <v>43889</v>
      </c>
      <c r="B424" s="70">
        <v>1736393</v>
      </c>
    </row>
    <row r="425" spans="1:2" ht="14.4">
      <c r="A425" s="68">
        <v>43891</v>
      </c>
      <c r="B425" s="70">
        <v>1877401</v>
      </c>
    </row>
    <row r="426" spans="1:2" ht="14.4">
      <c r="A426" s="68">
        <v>43892</v>
      </c>
      <c r="B426" s="70">
        <v>2130015</v>
      </c>
    </row>
    <row r="427" spans="1:2" ht="14.4">
      <c r="A427" s="68">
        <v>43893</v>
      </c>
      <c r="B427" s="70">
        <v>2198517</v>
      </c>
    </row>
    <row r="428" spans="1:2" ht="14.4">
      <c r="A428" s="68">
        <v>43894</v>
      </c>
      <c r="B428" s="70">
        <v>1844811</v>
      </c>
    </row>
    <row r="429" spans="1:2" ht="14.4">
      <c r="A429" s="68">
        <v>43895</v>
      </c>
      <c r="B429" s="70">
        <v>2119867</v>
      </c>
    </row>
    <row r="430" spans="1:2" ht="14.4">
      <c r="A430" s="68">
        <v>43896</v>
      </c>
      <c r="B430" s="70">
        <v>1909363</v>
      </c>
    </row>
    <row r="431" spans="1:2" ht="14.4">
      <c r="A431" s="68">
        <v>43897</v>
      </c>
      <c r="B431" s="70">
        <v>1617220</v>
      </c>
    </row>
    <row r="432" spans="1:2" ht="14.4">
      <c r="A432" s="68">
        <v>43898</v>
      </c>
      <c r="B432" s="70">
        <v>1702686</v>
      </c>
    </row>
    <row r="433" spans="1:2" ht="14.4">
      <c r="A433" s="68">
        <v>43899</v>
      </c>
      <c r="B433" s="70">
        <v>1788456</v>
      </c>
    </row>
    <row r="434" spans="1:2" ht="14.4">
      <c r="A434" s="68">
        <v>43900</v>
      </c>
      <c r="B434" s="70">
        <v>1714372</v>
      </c>
    </row>
    <row r="435" spans="1:2" ht="14.4">
      <c r="A435" s="68">
        <v>43901</v>
      </c>
      <c r="B435" s="70">
        <v>1485553</v>
      </c>
    </row>
    <row r="436" spans="1:2" ht="14.4">
      <c r="A436" s="68">
        <v>43902</v>
      </c>
      <c r="B436" s="70">
        <v>1519192</v>
      </c>
    </row>
    <row r="437" spans="1:2" ht="14.4">
      <c r="A437" s="68">
        <v>43903</v>
      </c>
      <c r="B437" s="70">
        <v>1257823</v>
      </c>
    </row>
    <row r="438" spans="1:2" ht="14.4">
      <c r="A438" s="68">
        <v>43904</v>
      </c>
      <c r="B438" s="70">
        <v>953699</v>
      </c>
    </row>
    <row r="439" spans="1:2" ht="14.4">
      <c r="A439" s="68">
        <v>43905</v>
      </c>
      <c r="B439" s="70">
        <v>779631</v>
      </c>
    </row>
    <row r="440" spans="1:2" ht="14.4">
      <c r="A440" s="68">
        <v>43906</v>
      </c>
      <c r="B440" s="70">
        <v>620883</v>
      </c>
    </row>
    <row r="441" spans="1:2" ht="14.4">
      <c r="A441" s="68">
        <v>43907</v>
      </c>
      <c r="B441" s="70">
        <v>593167</v>
      </c>
    </row>
    <row r="442" spans="1:2" ht="14.4">
      <c r="A442" s="68">
        <v>43908</v>
      </c>
      <c r="B442" s="70">
        <v>548132</v>
      </c>
    </row>
    <row r="443" spans="1:2" ht="14.4">
      <c r="A443" s="68">
        <v>43909</v>
      </c>
      <c r="B443" s="70">
        <v>454516</v>
      </c>
    </row>
    <row r="444" spans="1:2" ht="14.4">
      <c r="A444" s="68">
        <v>43910</v>
      </c>
      <c r="B444" s="70">
        <v>331431</v>
      </c>
    </row>
    <row r="445" spans="1:2" ht="14.4">
      <c r="A445" s="68">
        <v>43911</v>
      </c>
      <c r="B445" s="70">
        <v>279018</v>
      </c>
    </row>
    <row r="446" spans="1:2" ht="14.4">
      <c r="A446" s="68">
        <v>43912</v>
      </c>
      <c r="B446" s="70">
        <v>239234</v>
      </c>
    </row>
    <row r="447" spans="1:2" ht="14.4">
      <c r="A447" s="68">
        <v>43913</v>
      </c>
      <c r="B447" s="70">
        <v>203858</v>
      </c>
    </row>
    <row r="448" spans="1:2" ht="14.4">
      <c r="A448" s="68">
        <v>43914</v>
      </c>
      <c r="B448" s="70">
        <v>199644</v>
      </c>
    </row>
    <row r="449" spans="1:2" ht="14.4">
      <c r="A449" s="68">
        <v>43915</v>
      </c>
      <c r="B449" s="70">
        <v>184027</v>
      </c>
    </row>
    <row r="450" spans="1:2" ht="14.4">
      <c r="A450" s="68">
        <v>43916</v>
      </c>
      <c r="B450" s="70">
        <v>180002</v>
      </c>
    </row>
    <row r="451" spans="1:2" ht="14.4">
      <c r="A451" s="68">
        <v>43917</v>
      </c>
      <c r="B451" s="70">
        <v>154080</v>
      </c>
    </row>
    <row r="452" spans="1:2" ht="14.4">
      <c r="A452" s="68">
        <v>43918</v>
      </c>
      <c r="B452" s="70">
        <v>146348</v>
      </c>
    </row>
    <row r="453" spans="1:2" ht="14.4">
      <c r="A453" s="68">
        <v>43919</v>
      </c>
      <c r="B453" s="70">
        <v>136023</v>
      </c>
    </row>
    <row r="454" spans="1:2" ht="14.4">
      <c r="A454" s="68">
        <v>43920</v>
      </c>
      <c r="B454" s="70">
        <v>124021</v>
      </c>
    </row>
    <row r="455" spans="1:2" ht="14.4">
      <c r="A455" s="68">
        <v>43921</v>
      </c>
      <c r="B455" s="70">
        <v>129763</v>
      </c>
    </row>
    <row r="456" spans="1:2" ht="14.4">
      <c r="A456" s="68">
        <v>43922</v>
      </c>
      <c r="B456" s="70">
        <v>118302</v>
      </c>
    </row>
    <row r="457" spans="1:2" ht="14.4">
      <c r="A457" s="68">
        <v>43923</v>
      </c>
      <c r="B457" s="70">
        <v>122029</v>
      </c>
    </row>
    <row r="458" spans="1:2" ht="14.4">
      <c r="A458" s="68">
        <v>43924</v>
      </c>
      <c r="B458" s="70">
        <v>108310</v>
      </c>
    </row>
    <row r="459" spans="1:2" ht="14.4">
      <c r="A459" s="68">
        <v>43925</v>
      </c>
      <c r="B459" s="70">
        <v>97130</v>
      </c>
    </row>
    <row r="460" spans="1:2" ht="14.4">
      <c r="A460" s="68">
        <v>43926</v>
      </c>
      <c r="B460" s="70">
        <v>94931</v>
      </c>
    </row>
    <row r="461" spans="1:2" ht="14.4">
      <c r="A461" s="68">
        <v>43927</v>
      </c>
      <c r="B461" s="70">
        <v>104090</v>
      </c>
    </row>
    <row r="462" spans="1:2" ht="14.4">
      <c r="A462" s="68">
        <v>43928</v>
      </c>
      <c r="B462" s="70">
        <v>108977</v>
      </c>
    </row>
    <row r="463" spans="1:2" ht="14.4">
      <c r="A463" s="68">
        <v>43929</v>
      </c>
      <c r="B463" s="70">
        <v>93645</v>
      </c>
    </row>
    <row r="464" spans="1:2" ht="14.4">
      <c r="A464" s="68">
        <v>43930</v>
      </c>
      <c r="B464" s="70">
        <v>90510</v>
      </c>
    </row>
    <row r="465" spans="1:2" ht="14.4">
      <c r="A465" s="68">
        <v>43931</v>
      </c>
      <c r="B465" s="70">
        <v>102184</v>
      </c>
    </row>
    <row r="466" spans="1:2" ht="14.4">
      <c r="A466" s="68">
        <v>43932</v>
      </c>
      <c r="B466" s="70">
        <v>87534</v>
      </c>
    </row>
    <row r="467" spans="1:2" ht="14.4">
      <c r="A467" s="68">
        <v>43933</v>
      </c>
      <c r="B467" s="70">
        <v>90784</v>
      </c>
    </row>
    <row r="468" spans="1:2" ht="14.4">
      <c r="A468" s="68">
        <v>43934</v>
      </c>
      <c r="B468" s="70">
        <v>95085</v>
      </c>
    </row>
    <row r="469" spans="1:2" ht="14.4">
      <c r="A469" s="68">
        <v>43935</v>
      </c>
      <c r="B469" s="70">
        <v>106385</v>
      </c>
    </row>
    <row r="470" spans="1:2" ht="14.4">
      <c r="A470" s="68">
        <v>43936</v>
      </c>
      <c r="B470" s="70">
        <v>97236</v>
      </c>
    </row>
    <row r="471" spans="1:2" ht="14.4">
      <c r="A471" s="68">
        <v>43937</v>
      </c>
      <c r="B471" s="70">
        <v>105382</v>
      </c>
    </row>
    <row r="472" spans="1:2" ht="14.4">
      <c r="A472" s="68">
        <v>43938</v>
      </c>
      <c r="B472" s="70">
        <v>99344</v>
      </c>
    </row>
    <row r="473" spans="1:2" ht="14.4">
      <c r="A473" s="68">
        <v>43939</v>
      </c>
      <c r="B473" s="70">
        <v>92859</v>
      </c>
    </row>
    <row r="474" spans="1:2" ht="14.4">
      <c r="A474" s="68">
        <v>43940</v>
      </c>
      <c r="B474" s="70">
        <v>98968</v>
      </c>
    </row>
    <row r="475" spans="1:2" ht="14.4">
      <c r="A475" s="68">
        <v>43941</v>
      </c>
      <c r="B475" s="70">
        <v>111627</v>
      </c>
    </row>
    <row r="476" spans="1:2" ht="14.4">
      <c r="A476" s="68">
        <v>43942</v>
      </c>
      <c r="B476" s="70">
        <v>123464</v>
      </c>
    </row>
    <row r="477" spans="1:2" ht="14.4">
      <c r="A477" s="68">
        <v>43943</v>
      </c>
      <c r="B477" s="70">
        <v>114459</v>
      </c>
    </row>
    <row r="478" spans="1:2" ht="14.4">
      <c r="A478" s="68">
        <v>43944</v>
      </c>
      <c r="B478" s="70">
        <v>128875</v>
      </c>
    </row>
    <row r="479" spans="1:2" ht="14.4">
      <c r="A479" s="68">
        <v>43945</v>
      </c>
      <c r="B479" s="70">
        <v>119854</v>
      </c>
    </row>
    <row r="480" spans="1:2" ht="14.4">
      <c r="A480" s="68">
        <v>43946</v>
      </c>
      <c r="B480" s="70">
        <v>110913</v>
      </c>
    </row>
    <row r="481" spans="1:2" ht="14.4">
      <c r="A481" s="68">
        <v>43947</v>
      </c>
      <c r="B481" s="70">
        <v>119629</v>
      </c>
    </row>
    <row r="482" spans="1:2" ht="14.4">
      <c r="A482" s="68">
        <v>43948</v>
      </c>
      <c r="B482" s="70">
        <v>154695</v>
      </c>
    </row>
    <row r="483" spans="1:2" ht="14.4">
      <c r="A483" s="68">
        <v>43949</v>
      </c>
      <c r="B483" s="70">
        <v>171563</v>
      </c>
    </row>
    <row r="484" spans="1:2" ht="14.4">
      <c r="A484" s="68">
        <v>43950</v>
      </c>
      <c r="B484" s="70">
        <v>134261</v>
      </c>
    </row>
    <row r="485" spans="1:2" ht="14.4">
      <c r="A485" s="68">
        <v>43951</v>
      </c>
      <c r="B485" s="70">
        <v>170254</v>
      </c>
    </row>
    <row r="486" spans="1:2" ht="14.4">
      <c r="A486" s="68">
        <v>43952</v>
      </c>
      <c r="B486" s="70">
        <v>163692</v>
      </c>
    </row>
    <row r="487" spans="1:2" ht="14.4">
      <c r="A487" s="68">
        <v>43953</v>
      </c>
      <c r="B487" s="70">
        <v>130601</v>
      </c>
    </row>
    <row r="488" spans="1:2" ht="14.4">
      <c r="A488" s="68">
        <v>43954</v>
      </c>
      <c r="B488" s="70">
        <v>140409</v>
      </c>
    </row>
    <row r="489" spans="1:2" ht="14.4">
      <c r="A489" s="68">
        <v>43955</v>
      </c>
      <c r="B489" s="70">
        <v>190863</v>
      </c>
    </row>
    <row r="490" spans="1:2" ht="14.4">
      <c r="A490" s="68">
        <v>43956</v>
      </c>
      <c r="B490" s="70">
        <v>215444</v>
      </c>
    </row>
    <row r="491" spans="1:2" ht="14.4">
      <c r="A491" s="68">
        <v>43957</v>
      </c>
      <c r="B491" s="70">
        <v>169580</v>
      </c>
    </row>
    <row r="492" spans="1:2" ht="14.4">
      <c r="A492" s="68">
        <v>43958</v>
      </c>
      <c r="B492" s="70">
        <v>200815</v>
      </c>
    </row>
    <row r="493" spans="1:2" ht="14.4">
      <c r="A493" s="68">
        <v>43959</v>
      </c>
      <c r="B493" s="70">
        <v>215645</v>
      </c>
    </row>
    <row r="494" spans="1:2" ht="14.4">
      <c r="A494" s="68">
        <v>43960</v>
      </c>
      <c r="B494" s="70">
        <v>163205</v>
      </c>
    </row>
    <row r="495" spans="1:2" ht="14.4">
      <c r="A495" s="68">
        <v>43961</v>
      </c>
      <c r="B495" s="70">
        <v>176667</v>
      </c>
    </row>
    <row r="496" spans="1:2" ht="14.4">
      <c r="A496" s="68">
        <v>43962</v>
      </c>
      <c r="B496" s="70">
        <v>234928</v>
      </c>
    </row>
    <row r="497" spans="1:2" ht="14.4">
      <c r="A497" s="68">
        <v>43963</v>
      </c>
      <c r="B497" s="70">
        <v>250467</v>
      </c>
    </row>
    <row r="498" spans="1:2" ht="14.4">
      <c r="A498" s="68">
        <v>43964</v>
      </c>
      <c r="B498" s="70">
        <v>193340</v>
      </c>
    </row>
    <row r="499" spans="1:2" ht="14.4">
      <c r="A499" s="68">
        <v>43965</v>
      </c>
      <c r="B499" s="70">
        <v>253807</v>
      </c>
    </row>
    <row r="500" spans="1:2" ht="14.4">
      <c r="A500" s="68">
        <v>43966</v>
      </c>
      <c r="B500" s="70">
        <v>244176</v>
      </c>
    </row>
    <row r="501" spans="1:2" ht="14.4">
      <c r="A501" s="68">
        <v>43967</v>
      </c>
      <c r="B501" s="70">
        <v>190477</v>
      </c>
    </row>
    <row r="502" spans="1:2" ht="14.4">
      <c r="A502" s="68">
        <v>43968</v>
      </c>
      <c r="B502" s="70">
        <v>230367</v>
      </c>
    </row>
    <row r="503" spans="1:2" ht="14.4">
      <c r="A503" s="68">
        <v>43969</v>
      </c>
      <c r="B503" s="70">
        <v>318449</v>
      </c>
    </row>
    <row r="504" spans="1:2" ht="14.4">
      <c r="A504" s="68">
        <v>43970</v>
      </c>
      <c r="B504" s="70">
        <v>348673</v>
      </c>
    </row>
    <row r="505" spans="1:2" ht="14.4">
      <c r="A505" s="68">
        <v>43971</v>
      </c>
      <c r="B505" s="70">
        <v>253190</v>
      </c>
    </row>
    <row r="506" spans="1:2" ht="14.4">
      <c r="A506" s="68">
        <v>43972</v>
      </c>
      <c r="B506" s="70">
        <v>267451</v>
      </c>
    </row>
    <row r="507" spans="1:2" ht="14.4">
      <c r="A507" s="68">
        <v>43973</v>
      </c>
      <c r="B507" s="70">
        <v>340769</v>
      </c>
    </row>
    <row r="508" spans="1:2" ht="14.4">
      <c r="A508" s="68">
        <v>43974</v>
      </c>
      <c r="B508" s="70">
        <v>264843</v>
      </c>
    </row>
    <row r="509" spans="1:2" ht="14.4">
      <c r="A509" s="68">
        <v>43975</v>
      </c>
      <c r="B509" s="70">
        <v>261170</v>
      </c>
    </row>
    <row r="510" spans="1:2" ht="14.4">
      <c r="A510" s="68">
        <v>43976</v>
      </c>
      <c r="B510" s="70">
        <v>321776</v>
      </c>
    </row>
    <row r="511" spans="1:2" ht="14.4">
      <c r="A511" s="68">
        <v>43977</v>
      </c>
      <c r="B511" s="70">
        <v>327133</v>
      </c>
    </row>
    <row r="512" spans="1:2" ht="14.4">
      <c r="A512" s="68">
        <v>43978</v>
      </c>
      <c r="B512" s="70">
        <v>268867</v>
      </c>
    </row>
    <row r="513" spans="1:2" ht="14.4">
      <c r="A513" s="68">
        <v>43979</v>
      </c>
      <c r="B513" s="70">
        <v>352947</v>
      </c>
    </row>
    <row r="514" spans="1:2" ht="14.4">
      <c r="A514" s="68">
        <v>43980</v>
      </c>
      <c r="B514" s="70">
        <v>353261</v>
      </c>
    </row>
    <row r="515" spans="1:2" ht="14.4">
      <c r="A515" s="68">
        <v>43981</v>
      </c>
      <c r="B515" s="70">
        <v>267742</v>
      </c>
    </row>
    <row r="516" spans="1:2" ht="14.4">
      <c r="A516" s="68">
        <v>43982</v>
      </c>
      <c r="B516" s="70">
        <v>304436</v>
      </c>
    </row>
    <row r="517" spans="1:2" ht="14.4">
      <c r="A517" s="68">
        <v>43983</v>
      </c>
      <c r="B517" s="70">
        <v>391882</v>
      </c>
    </row>
    <row r="518" spans="1:2" ht="14.4">
      <c r="A518" s="68">
        <v>43984</v>
      </c>
      <c r="B518" s="70">
        <v>419675</v>
      </c>
    </row>
    <row r="519" spans="1:2" ht="14.4">
      <c r="A519" s="68">
        <v>43985</v>
      </c>
      <c r="B519" s="70">
        <v>353016</v>
      </c>
    </row>
    <row r="520" spans="1:2" ht="14.4">
      <c r="A520" s="68">
        <v>43986</v>
      </c>
      <c r="B520" s="70">
        <v>441255</v>
      </c>
    </row>
    <row r="521" spans="1:2" ht="14.4">
      <c r="A521" s="68">
        <v>43987</v>
      </c>
      <c r="B521" s="70">
        <v>430414</v>
      </c>
    </row>
    <row r="522" spans="1:2" ht="14.4">
      <c r="A522" s="68">
        <v>43988</v>
      </c>
      <c r="B522" s="70">
        <v>338382</v>
      </c>
    </row>
    <row r="523" spans="1:2" ht="14.4">
      <c r="A523" s="68">
        <v>43989</v>
      </c>
      <c r="B523" s="70">
        <v>386969</v>
      </c>
    </row>
    <row r="524" spans="1:2" ht="14.4">
      <c r="A524" s="68">
        <v>43990</v>
      </c>
      <c r="B524" s="70">
        <v>502209</v>
      </c>
    </row>
    <row r="525" spans="1:2" ht="14.4">
      <c r="A525" s="68">
        <v>43991</v>
      </c>
      <c r="B525" s="70">
        <v>519304</v>
      </c>
    </row>
    <row r="526" spans="1:2" ht="14.4">
      <c r="A526" s="68">
        <v>43992</v>
      </c>
      <c r="B526" s="70">
        <v>437119</v>
      </c>
    </row>
    <row r="527" spans="1:2" ht="14.4">
      <c r="A527" s="68">
        <v>43993</v>
      </c>
      <c r="B527" s="70">
        <v>544046</v>
      </c>
    </row>
    <row r="528" spans="1:2" ht="14.4">
      <c r="A528" s="68">
        <v>43994</v>
      </c>
      <c r="B528" s="70">
        <v>534528</v>
      </c>
    </row>
    <row r="529" spans="1:2" ht="14.4">
      <c r="A529" s="68">
        <v>43995</v>
      </c>
      <c r="B529" s="70">
        <v>417924</v>
      </c>
    </row>
    <row r="530" spans="1:2" ht="14.4">
      <c r="A530" s="68">
        <v>43996</v>
      </c>
      <c r="B530" s="70">
        <v>441829</v>
      </c>
    </row>
    <row r="531" spans="1:2" ht="14.4">
      <c r="A531" s="68">
        <v>43997</v>
      </c>
      <c r="B531" s="70">
        <v>576514</v>
      </c>
    </row>
    <row r="532" spans="1:2" ht="14.4">
      <c r="A532" s="68">
        <v>43998</v>
      </c>
      <c r="B532" s="70">
        <v>587908</v>
      </c>
    </row>
    <row r="533" spans="1:2" ht="14.4">
      <c r="A533" s="68">
        <v>43999</v>
      </c>
      <c r="B533" s="70">
        <v>507129</v>
      </c>
    </row>
    <row r="534" spans="1:2" ht="14.4">
      <c r="A534" s="68">
        <v>44000</v>
      </c>
      <c r="B534" s="70">
        <v>590456</v>
      </c>
    </row>
    <row r="535" spans="1:2" ht="14.4">
      <c r="A535" s="68">
        <v>44001</v>
      </c>
      <c r="B535" s="70">
        <v>607540</v>
      </c>
    </row>
    <row r="536" spans="1:2" ht="14.4">
      <c r="A536" s="68">
        <v>44002</v>
      </c>
      <c r="B536" s="70">
        <v>471421</v>
      </c>
    </row>
    <row r="537" spans="1:2" ht="14.4">
      <c r="A537" s="68">
        <v>44003</v>
      </c>
      <c r="B537" s="70">
        <v>494826</v>
      </c>
    </row>
    <row r="538" spans="1:2" ht="14.4">
      <c r="A538" s="68">
        <v>44004</v>
      </c>
      <c r="B538" s="70">
        <v>623624</v>
      </c>
    </row>
    <row r="539" spans="1:2" ht="14.4">
      <c r="A539" s="68">
        <v>44005</v>
      </c>
      <c r="B539" s="70">
        <v>632984</v>
      </c>
    </row>
    <row r="540" spans="1:2" ht="14.4">
      <c r="A540" s="68">
        <v>44006</v>
      </c>
      <c r="B540" s="70">
        <v>546310</v>
      </c>
    </row>
    <row r="541" spans="1:2" ht="14.4">
      <c r="A541" s="68">
        <v>44007</v>
      </c>
      <c r="B541" s="70">
        <v>633810</v>
      </c>
    </row>
    <row r="542" spans="1:2" ht="14.4">
      <c r="A542" s="68">
        <v>44008</v>
      </c>
      <c r="B542" s="70">
        <v>625235</v>
      </c>
    </row>
    <row r="543" spans="1:2" ht="14.4">
      <c r="A543" s="68">
        <v>44009</v>
      </c>
      <c r="B543" s="70">
        <v>500054</v>
      </c>
    </row>
    <row r="544" spans="1:2" ht="14.4">
      <c r="A544" s="68">
        <v>44010</v>
      </c>
      <c r="B544" s="70">
        <v>626516</v>
      </c>
    </row>
    <row r="545" spans="1:2" ht="14.4">
      <c r="A545" s="68">
        <v>44011</v>
      </c>
      <c r="B545" s="70">
        <v>764761</v>
      </c>
    </row>
    <row r="546" spans="1:2" ht="14.4">
      <c r="A546" s="68">
        <v>44012</v>
      </c>
      <c r="B546" s="70">
        <v>718988</v>
      </c>
    </row>
    <row r="547" spans="1:2" ht="14.4">
      <c r="A547" s="68">
        <v>44013</v>
      </c>
      <c r="B547" s="70">
        <v>466669</v>
      </c>
    </row>
    <row r="548" spans="1:2" ht="14.4">
      <c r="A548" s="68">
        <v>44014</v>
      </c>
      <c r="B548" s="70">
        <v>732123</v>
      </c>
    </row>
    <row r="549" spans="1:2" ht="14.4">
      <c r="A549" s="68">
        <v>44015</v>
      </c>
      <c r="B549" s="70">
        <v>755555</v>
      </c>
    </row>
    <row r="550" spans="1:2" ht="14.4">
      <c r="A550" s="68">
        <v>44016</v>
      </c>
      <c r="B550" s="70">
        <v>641761</v>
      </c>
    </row>
    <row r="551" spans="1:2" ht="14.4">
      <c r="A551" s="68">
        <v>44017</v>
      </c>
      <c r="B551" s="70">
        <v>632498</v>
      </c>
    </row>
    <row r="552" spans="1:2" ht="14.4">
      <c r="A552" s="68">
        <v>44018</v>
      </c>
      <c r="B552" s="70">
        <v>709653</v>
      </c>
    </row>
    <row r="553" spans="1:2" ht="14.4">
      <c r="A553" s="68">
        <v>44019</v>
      </c>
      <c r="B553" s="70">
        <v>711124</v>
      </c>
    </row>
    <row r="554" spans="1:2" ht="14.4">
      <c r="A554" s="68">
        <v>44020</v>
      </c>
      <c r="B554" s="70">
        <v>656284</v>
      </c>
    </row>
    <row r="555" spans="1:2" ht="14.4">
      <c r="A555" s="68">
        <v>44021</v>
      </c>
      <c r="B555" s="70">
        <v>754545</v>
      </c>
    </row>
    <row r="556" spans="1:2" ht="14.4">
      <c r="A556" s="68">
        <v>44022</v>
      </c>
      <c r="B556" s="70">
        <v>697985</v>
      </c>
    </row>
    <row r="557" spans="1:2" ht="14.4">
      <c r="A557" s="68">
        <v>44023</v>
      </c>
      <c r="B557" s="70">
        <v>540268</v>
      </c>
    </row>
    <row r="558" spans="1:2" ht="14.4">
      <c r="A558" s="68">
        <v>44024</v>
      </c>
      <c r="B558" s="70">
        <v>589285</v>
      </c>
    </row>
    <row r="559" spans="1:2" ht="14.4">
      <c r="A559" s="68">
        <v>44025</v>
      </c>
      <c r="B559" s="70">
        <v>706164</v>
      </c>
    </row>
    <row r="560" spans="1:2" ht="14.4">
      <c r="A560" s="68">
        <v>44026</v>
      </c>
      <c r="B560" s="70">
        <v>720378</v>
      </c>
    </row>
    <row r="561" spans="1:2" ht="14.4">
      <c r="A561" s="68">
        <v>44027</v>
      </c>
      <c r="B561" s="70">
        <v>646654</v>
      </c>
    </row>
    <row r="562" spans="1:2" ht="14.4">
      <c r="A562" s="68">
        <v>44028</v>
      </c>
      <c r="B562" s="70">
        <v>747422</v>
      </c>
    </row>
    <row r="563" spans="1:2" ht="14.4">
      <c r="A563" s="68">
        <v>44029</v>
      </c>
      <c r="B563" s="70">
        <v>695330</v>
      </c>
    </row>
    <row r="564" spans="1:2" ht="14.4">
      <c r="A564" s="68">
        <v>44030</v>
      </c>
      <c r="B564" s="70">
        <v>530421</v>
      </c>
    </row>
    <row r="565" spans="1:2" ht="14.4">
      <c r="A565" s="68">
        <v>44031</v>
      </c>
      <c r="B565" s="70">
        <v>570951</v>
      </c>
    </row>
    <row r="566" spans="1:2" ht="14.4">
      <c r="A566" s="68">
        <v>44032</v>
      </c>
      <c r="B566" s="70">
        <v>704815</v>
      </c>
    </row>
    <row r="567" spans="1:2" ht="14.4">
      <c r="A567" s="68">
        <v>44033</v>
      </c>
      <c r="B567" s="70">
        <v>724770</v>
      </c>
    </row>
    <row r="568" spans="1:2" ht="14.4">
      <c r="A568" s="68">
        <v>44034</v>
      </c>
      <c r="B568" s="70">
        <v>649027</v>
      </c>
    </row>
    <row r="569" spans="1:2" ht="14.4">
      <c r="A569" s="68">
        <v>44035</v>
      </c>
      <c r="B569" s="70">
        <v>751205</v>
      </c>
    </row>
    <row r="570" spans="1:2" ht="14.4">
      <c r="A570" s="68">
        <v>44036</v>
      </c>
      <c r="B570" s="70">
        <v>700043</v>
      </c>
    </row>
    <row r="571" spans="1:2" ht="14.4">
      <c r="A571" s="68">
        <v>44037</v>
      </c>
      <c r="B571" s="70">
        <v>536756</v>
      </c>
    </row>
    <row r="572" spans="1:2" ht="14.4">
      <c r="A572" s="68">
        <v>44038</v>
      </c>
      <c r="B572" s="70">
        <v>573200</v>
      </c>
    </row>
    <row r="573" spans="1:2" ht="14.4">
      <c r="A573" s="68">
        <v>44039</v>
      </c>
      <c r="B573" s="70">
        <v>718310</v>
      </c>
    </row>
    <row r="574" spans="1:2" ht="14.4">
      <c r="A574" s="68">
        <v>44040</v>
      </c>
      <c r="B574" s="70">
        <v>767320</v>
      </c>
    </row>
    <row r="575" spans="1:2" ht="14.4">
      <c r="A575" s="68">
        <v>44041</v>
      </c>
      <c r="B575" s="70">
        <v>709033</v>
      </c>
    </row>
    <row r="576" spans="1:2" ht="14.4">
      <c r="A576" s="68">
        <v>44042</v>
      </c>
      <c r="B576" s="70">
        <v>799861</v>
      </c>
    </row>
    <row r="577" spans="1:2" ht="14.4">
      <c r="A577" s="68">
        <v>44043</v>
      </c>
      <c r="B577" s="70">
        <v>737235</v>
      </c>
    </row>
    <row r="578" spans="1:2" ht="14.4">
      <c r="A578" s="68">
        <v>44044</v>
      </c>
      <c r="B578" s="70">
        <v>543601</v>
      </c>
    </row>
    <row r="579" spans="1:2" ht="14.4">
      <c r="A579" s="68">
        <v>44045</v>
      </c>
      <c r="B579" s="70">
        <v>595739</v>
      </c>
    </row>
    <row r="580" spans="1:2" ht="14.4">
      <c r="A580" s="68">
        <v>44046</v>
      </c>
      <c r="B580" s="70">
        <v>743599</v>
      </c>
    </row>
    <row r="581" spans="1:2" ht="14.4">
      <c r="A581" s="68">
        <v>44047</v>
      </c>
      <c r="B581" s="70">
        <v>762547</v>
      </c>
    </row>
    <row r="582" spans="1:2" ht="14.4">
      <c r="A582" s="68">
        <v>44048</v>
      </c>
      <c r="B582" s="70">
        <v>683212</v>
      </c>
    </row>
    <row r="583" spans="1:2" ht="14.4">
      <c r="A583" s="68">
        <v>44049</v>
      </c>
      <c r="B583" s="70">
        <v>831789</v>
      </c>
    </row>
    <row r="584" spans="1:2" ht="14.4">
      <c r="A584" s="68">
        <v>44050</v>
      </c>
      <c r="B584" s="70">
        <v>761861</v>
      </c>
    </row>
    <row r="585" spans="1:2" ht="14.4">
      <c r="A585" s="68">
        <v>44051</v>
      </c>
      <c r="B585" s="70">
        <v>559420</v>
      </c>
    </row>
    <row r="586" spans="1:2" ht="14.4">
      <c r="A586" s="68">
        <v>44052</v>
      </c>
      <c r="B586" s="70">
        <v>590749</v>
      </c>
    </row>
    <row r="587" spans="1:2" ht="14.4">
      <c r="A587" s="68">
        <v>44053</v>
      </c>
      <c r="B587" s="70">
        <v>761821</v>
      </c>
    </row>
    <row r="588" spans="1:2" ht="14.4">
      <c r="A588" s="68">
        <v>44054</v>
      </c>
      <c r="B588" s="70">
        <v>783744</v>
      </c>
    </row>
    <row r="589" spans="1:2" ht="14.4">
      <c r="A589" s="68">
        <v>44055</v>
      </c>
      <c r="B589" s="70">
        <v>689895</v>
      </c>
    </row>
    <row r="590" spans="1:2" ht="14.4">
      <c r="A590" s="68">
        <v>44056</v>
      </c>
      <c r="B590" s="70">
        <v>862949</v>
      </c>
    </row>
    <row r="591" spans="1:2" ht="14.4">
      <c r="A591" s="68">
        <v>44057</v>
      </c>
      <c r="B591" s="70">
        <v>773319</v>
      </c>
    </row>
    <row r="592" spans="1:2" ht="14.4">
      <c r="A592" s="68">
        <v>44058</v>
      </c>
      <c r="B592" s="70">
        <v>565946</v>
      </c>
    </row>
    <row r="593" spans="1:2" ht="14.4">
      <c r="A593" s="68">
        <v>44059</v>
      </c>
      <c r="B593" s="70">
        <v>586718</v>
      </c>
    </row>
    <row r="594" spans="1:2" ht="14.4">
      <c r="A594" s="68">
        <v>44060</v>
      </c>
      <c r="B594" s="70">
        <v>772380</v>
      </c>
    </row>
    <row r="595" spans="1:2" ht="14.4">
      <c r="A595" s="68">
        <v>44061</v>
      </c>
      <c r="B595" s="70">
        <v>764468</v>
      </c>
    </row>
    <row r="596" spans="1:2" ht="14.4">
      <c r="A596" s="68">
        <v>44062</v>
      </c>
      <c r="B596" s="70">
        <v>625822</v>
      </c>
    </row>
    <row r="597" spans="1:2" ht="14.4">
      <c r="A597" s="68">
        <v>44063</v>
      </c>
      <c r="B597" s="70">
        <v>841806</v>
      </c>
    </row>
    <row r="598" spans="1:2" ht="14.4">
      <c r="A598" s="68">
        <v>44064</v>
      </c>
      <c r="B598" s="70">
        <v>726788</v>
      </c>
    </row>
    <row r="599" spans="1:2" ht="14.4">
      <c r="A599" s="68">
        <v>44065</v>
      </c>
      <c r="B599" s="70">
        <v>523186</v>
      </c>
    </row>
    <row r="600" spans="1:2" ht="14.4">
      <c r="A600" s="68">
        <v>44066</v>
      </c>
      <c r="B600" s="70">
        <v>540043</v>
      </c>
    </row>
    <row r="601" spans="1:2" ht="14.4">
      <c r="A601" s="68">
        <v>44067</v>
      </c>
      <c r="B601" s="70">
        <v>721060</v>
      </c>
    </row>
    <row r="602" spans="1:2" ht="14.4">
      <c r="A602" s="68">
        <v>44068</v>
      </c>
      <c r="B602" s="70">
        <v>738873</v>
      </c>
    </row>
    <row r="603" spans="1:2" ht="14.4">
      <c r="A603" s="68">
        <v>44069</v>
      </c>
      <c r="B603" s="70">
        <v>591734</v>
      </c>
    </row>
    <row r="604" spans="1:2" ht="14.4">
      <c r="A604" s="68">
        <v>44070</v>
      </c>
      <c r="B604" s="70">
        <v>807695</v>
      </c>
    </row>
    <row r="605" spans="1:2" ht="14.4">
      <c r="A605" s="68">
        <v>44071</v>
      </c>
      <c r="B605" s="70">
        <v>711178</v>
      </c>
    </row>
    <row r="606" spans="1:2" ht="14.4">
      <c r="A606" s="68">
        <v>44072</v>
      </c>
      <c r="B606" s="70">
        <v>516068</v>
      </c>
    </row>
    <row r="607" spans="1:2" ht="14.4">
      <c r="A607" s="68">
        <v>44073</v>
      </c>
      <c r="B607" s="70">
        <v>578131</v>
      </c>
    </row>
    <row r="608" spans="1:2" ht="14.4">
      <c r="A608" s="68">
        <v>44074</v>
      </c>
      <c r="B608" s="70">
        <v>877698</v>
      </c>
    </row>
    <row r="609" spans="1:2" ht="14.4">
      <c r="A609" s="68">
        <v>44075</v>
      </c>
      <c r="B609" s="70">
        <v>968673</v>
      </c>
    </row>
    <row r="610" spans="1:2" ht="14.4">
      <c r="A610" s="68">
        <v>44076</v>
      </c>
      <c r="B610" s="70">
        <v>664640</v>
      </c>
    </row>
    <row r="611" spans="1:2" ht="14.4">
      <c r="A611" s="68">
        <v>44077</v>
      </c>
      <c r="B611" s="70">
        <v>689630</v>
      </c>
    </row>
    <row r="612" spans="1:2" ht="14.4">
      <c r="A612" s="68">
        <v>44078</v>
      </c>
      <c r="B612" s="70">
        <v>935308</v>
      </c>
    </row>
    <row r="613" spans="1:2" ht="14.4">
      <c r="A613" s="68">
        <v>44079</v>
      </c>
      <c r="B613" s="70">
        <v>704075</v>
      </c>
    </row>
    <row r="614" spans="1:2" ht="14.4">
      <c r="A614" s="68">
        <v>44080</v>
      </c>
      <c r="B614" s="70">
        <v>616923</v>
      </c>
    </row>
    <row r="615" spans="1:2" ht="14.4">
      <c r="A615" s="68">
        <v>44081</v>
      </c>
      <c r="B615" s="70">
        <v>755051</v>
      </c>
    </row>
    <row r="616" spans="1:2" ht="14.4">
      <c r="A616" s="68">
        <v>44082</v>
      </c>
      <c r="B616" s="70">
        <v>731353</v>
      </c>
    </row>
    <row r="617" spans="1:2" ht="14.4">
      <c r="A617" s="68">
        <v>44083</v>
      </c>
      <c r="B617" s="70">
        <v>613703</v>
      </c>
    </row>
    <row r="618" spans="1:2" ht="14.4">
      <c r="A618" s="68">
        <v>44084</v>
      </c>
      <c r="B618" s="70">
        <v>809850</v>
      </c>
    </row>
    <row r="619" spans="1:2" ht="14.4">
      <c r="A619" s="68">
        <v>44085</v>
      </c>
      <c r="B619" s="70">
        <v>729558</v>
      </c>
    </row>
    <row r="620" spans="1:2" ht="14.4">
      <c r="A620" s="68">
        <v>44086</v>
      </c>
      <c r="B620" s="70">
        <v>522383</v>
      </c>
    </row>
    <row r="621" spans="1:2" ht="14.4">
      <c r="A621" s="68">
        <v>44087</v>
      </c>
      <c r="B621" s="70">
        <v>577847</v>
      </c>
    </row>
    <row r="622" spans="1:2" ht="14.4">
      <c r="A622" s="68">
        <v>44088</v>
      </c>
      <c r="B622" s="70">
        <v>784746</v>
      </c>
    </row>
    <row r="623" spans="1:2" ht="14.4">
      <c r="A623" s="68">
        <v>44089</v>
      </c>
      <c r="B623" s="70">
        <v>812214</v>
      </c>
    </row>
    <row r="624" spans="1:2" ht="14.4">
      <c r="A624" s="68">
        <v>44090</v>
      </c>
      <c r="B624" s="70">
        <v>638575</v>
      </c>
    </row>
    <row r="625" spans="1:2" ht="14.4">
      <c r="A625" s="68">
        <v>44091</v>
      </c>
      <c r="B625" s="70">
        <v>847968</v>
      </c>
    </row>
    <row r="626" spans="1:2" ht="14.4">
      <c r="A626" s="68">
        <v>44092</v>
      </c>
      <c r="B626" s="70">
        <v>769936</v>
      </c>
    </row>
    <row r="627" spans="1:2" ht="14.4">
      <c r="A627" s="68">
        <v>44093</v>
      </c>
      <c r="B627" s="70">
        <v>549741</v>
      </c>
    </row>
    <row r="628" spans="1:2" ht="14.4">
      <c r="A628" s="68">
        <v>44094</v>
      </c>
      <c r="B628" s="70">
        <v>608726</v>
      </c>
    </row>
    <row r="629" spans="1:2" ht="14.4">
      <c r="A629" s="68">
        <v>44095</v>
      </c>
      <c r="B629" s="70">
        <v>826316</v>
      </c>
    </row>
    <row r="630" spans="1:2" ht="14.4">
      <c r="A630" s="68">
        <v>44096</v>
      </c>
      <c r="B630" s="70">
        <v>826329</v>
      </c>
    </row>
    <row r="631" spans="1:2" ht="14.4">
      <c r="A631" s="68">
        <v>44097</v>
      </c>
      <c r="B631" s="70">
        <v>659350</v>
      </c>
    </row>
    <row r="632" spans="1:2" ht="14.4">
      <c r="A632" s="68">
        <v>44098</v>
      </c>
      <c r="B632" s="70">
        <v>873038</v>
      </c>
    </row>
    <row r="633" spans="1:2" ht="14.4">
      <c r="A633" s="68">
        <v>44099</v>
      </c>
      <c r="B633" s="70">
        <v>797699</v>
      </c>
    </row>
    <row r="634" spans="1:2" ht="14.4">
      <c r="A634" s="68">
        <v>44100</v>
      </c>
      <c r="B634" s="70">
        <v>568688</v>
      </c>
    </row>
    <row r="635" spans="1:2" ht="14.4">
      <c r="A635" s="68">
        <v>44101</v>
      </c>
      <c r="B635" s="70">
        <v>634046</v>
      </c>
    </row>
    <row r="636" spans="1:2" ht="14.4">
      <c r="A636" s="68">
        <v>44102</v>
      </c>
      <c r="B636" s="70">
        <v>855908</v>
      </c>
    </row>
    <row r="637" spans="1:2" ht="14.4">
      <c r="A637" s="68">
        <v>44103</v>
      </c>
      <c r="B637" s="70">
        <v>857186</v>
      </c>
    </row>
    <row r="638" spans="1:2" ht="14.4">
      <c r="A638" s="68">
        <v>44104</v>
      </c>
      <c r="B638" s="70">
        <v>677661</v>
      </c>
    </row>
    <row r="639" spans="1:2" ht="14.4">
      <c r="A639" s="68">
        <v>44105</v>
      </c>
      <c r="B639" s="70">
        <v>900911</v>
      </c>
    </row>
    <row r="640" spans="1:2" ht="14.4">
      <c r="A640" s="68">
        <v>44106</v>
      </c>
      <c r="B640" s="70">
        <v>816838</v>
      </c>
    </row>
    <row r="641" spans="1:2" ht="14.4">
      <c r="A641" s="68">
        <v>44107</v>
      </c>
      <c r="B641" s="70">
        <v>590766</v>
      </c>
    </row>
    <row r="642" spans="1:2" ht="14.4">
      <c r="A642" s="68">
        <v>44108</v>
      </c>
      <c r="B642" s="70">
        <v>668519</v>
      </c>
    </row>
    <row r="643" spans="1:2" ht="14.4">
      <c r="A643" s="68">
        <v>44109</v>
      </c>
      <c r="B643" s="70">
        <v>936915</v>
      </c>
    </row>
    <row r="644" spans="1:2" ht="14.4">
      <c r="A644" s="68">
        <v>44110</v>
      </c>
      <c r="B644" s="70">
        <v>968545</v>
      </c>
    </row>
    <row r="645" spans="1:2" ht="14.4">
      <c r="A645" s="68">
        <v>44111</v>
      </c>
      <c r="B645" s="70">
        <v>769868</v>
      </c>
    </row>
    <row r="646" spans="1:2" ht="14.4">
      <c r="A646" s="68">
        <v>44112</v>
      </c>
      <c r="B646" s="70">
        <v>984234</v>
      </c>
    </row>
    <row r="647" spans="1:2" ht="14.4">
      <c r="A647" s="68">
        <v>44113</v>
      </c>
      <c r="B647" s="70">
        <v>958440</v>
      </c>
    </row>
    <row r="648" spans="1:2" ht="14.4">
      <c r="A648" s="68">
        <v>44114</v>
      </c>
      <c r="B648" s="70">
        <v>680894</v>
      </c>
    </row>
    <row r="649" spans="1:2" ht="14.4">
      <c r="A649" s="68">
        <v>44115</v>
      </c>
      <c r="B649" s="70">
        <v>717940</v>
      </c>
    </row>
    <row r="650" spans="1:2" ht="14.4">
      <c r="A650" s="68">
        <v>44116</v>
      </c>
      <c r="B650" s="70">
        <v>950024</v>
      </c>
    </row>
    <row r="651" spans="1:2" ht="14.4">
      <c r="A651" s="68">
        <v>44117</v>
      </c>
      <c r="B651" s="70">
        <v>973046</v>
      </c>
    </row>
    <row r="652" spans="1:2" ht="14.4">
      <c r="A652" s="68">
        <v>44118</v>
      </c>
      <c r="B652" s="70">
        <v>788743</v>
      </c>
    </row>
    <row r="653" spans="1:2" ht="14.4">
      <c r="A653" s="68">
        <v>44119</v>
      </c>
      <c r="B653" s="70">
        <v>1031505</v>
      </c>
    </row>
    <row r="654" spans="1:2" ht="14.4">
      <c r="A654" s="68">
        <v>44121</v>
      </c>
      <c r="B654" s="70">
        <v>921031</v>
      </c>
    </row>
    <row r="655" spans="1:2" ht="14.4">
      <c r="A655" s="68">
        <v>44122</v>
      </c>
      <c r="B655" s="70">
        <v>662484</v>
      </c>
    </row>
    <row r="656" spans="1:2" ht="14.4">
      <c r="A656" s="68">
        <v>44123</v>
      </c>
      <c r="B656" s="70">
        <v>694150</v>
      </c>
    </row>
    <row r="657" spans="1:2" ht="14.4">
      <c r="A657" s="68">
        <v>44124</v>
      </c>
      <c r="B657" s="70">
        <v>934386</v>
      </c>
    </row>
    <row r="658" spans="1:2" ht="14.4">
      <c r="A658" s="68">
        <v>44125</v>
      </c>
      <c r="B658" s="70">
        <v>958437</v>
      </c>
    </row>
    <row r="659" spans="1:2" ht="14.4">
      <c r="A659" s="68">
        <v>44126</v>
      </c>
      <c r="B659" s="70">
        <v>755287</v>
      </c>
    </row>
    <row r="660" spans="1:2" ht="14.4">
      <c r="A660" s="68">
        <v>44127</v>
      </c>
      <c r="B660" s="70">
        <v>983745</v>
      </c>
    </row>
    <row r="661" spans="1:2" ht="14.4">
      <c r="A661" s="68">
        <v>44128</v>
      </c>
      <c r="B661" s="70">
        <v>898735</v>
      </c>
    </row>
    <row r="662" spans="1:2" ht="14.4">
      <c r="A662" s="68">
        <v>44129</v>
      </c>
      <c r="B662" s="70">
        <v>648517</v>
      </c>
    </row>
    <row r="663" spans="1:2" ht="14.4">
      <c r="A663" s="68">
        <v>44130</v>
      </c>
      <c r="B663" s="70">
        <v>666957</v>
      </c>
    </row>
    <row r="664" spans="1:2" ht="14.4">
      <c r="A664" s="68">
        <v>44131</v>
      </c>
      <c r="B664" s="70">
        <v>873636</v>
      </c>
    </row>
    <row r="665" spans="1:2" ht="14.4">
      <c r="A665" s="68">
        <v>44132</v>
      </c>
      <c r="B665" s="70">
        <v>892712</v>
      </c>
    </row>
    <row r="666" spans="1:2" ht="14.4">
      <c r="A666" s="68">
        <v>44133</v>
      </c>
      <c r="B666" s="70">
        <v>618476</v>
      </c>
    </row>
    <row r="667" spans="1:2" ht="14.4">
      <c r="A667" s="68">
        <v>44134</v>
      </c>
      <c r="B667" s="70">
        <v>936092</v>
      </c>
    </row>
    <row r="668" spans="1:2" ht="14.4">
      <c r="A668" s="68">
        <v>44135</v>
      </c>
      <c r="B668" s="70">
        <v>846138</v>
      </c>
    </row>
    <row r="669" spans="1:2" ht="14.4">
      <c r="A669" s="68">
        <v>44136</v>
      </c>
      <c r="B669" s="70">
        <v>575829</v>
      </c>
    </row>
    <row r="670" spans="1:2" ht="14.4">
      <c r="A670" s="68">
        <v>44137</v>
      </c>
      <c r="B670" s="70">
        <v>636533</v>
      </c>
    </row>
    <row r="671" spans="1:2" ht="14.4">
      <c r="A671" s="68">
        <v>44138</v>
      </c>
      <c r="B671" s="70">
        <v>867105</v>
      </c>
    </row>
    <row r="672" spans="1:2" ht="14.4">
      <c r="A672" s="68">
        <v>44139</v>
      </c>
      <c r="B672" s="70">
        <v>895091</v>
      </c>
    </row>
    <row r="673" spans="1:2" ht="14.4">
      <c r="A673" s="68">
        <v>44140</v>
      </c>
      <c r="B673" s="70">
        <v>689951</v>
      </c>
    </row>
    <row r="674" spans="1:2" ht="14.4">
      <c r="A674" s="68">
        <v>44141</v>
      </c>
      <c r="B674" s="70">
        <v>973020</v>
      </c>
    </row>
    <row r="675" spans="1:2" ht="14.4">
      <c r="A675" s="68">
        <v>44142</v>
      </c>
      <c r="B675" s="70">
        <v>836600</v>
      </c>
    </row>
    <row r="676" spans="1:2" ht="14.4">
      <c r="A676" s="68">
        <v>44143</v>
      </c>
      <c r="B676" s="70">
        <v>596475</v>
      </c>
    </row>
    <row r="677" spans="1:2" ht="14.4">
      <c r="A677" s="68">
        <v>44144</v>
      </c>
      <c r="B677" s="70">
        <v>674633</v>
      </c>
    </row>
    <row r="678" spans="1:2" ht="14.4">
      <c r="A678" s="68">
        <v>44145</v>
      </c>
      <c r="B678" s="70">
        <v>866679</v>
      </c>
    </row>
    <row r="679" spans="1:2" ht="14.4">
      <c r="A679" s="68">
        <v>44146</v>
      </c>
      <c r="B679" s="70">
        <v>881579</v>
      </c>
    </row>
    <row r="680" spans="1:2" ht="14.4">
      <c r="A680" s="68">
        <v>44147</v>
      </c>
      <c r="B680" s="70">
        <v>697360</v>
      </c>
    </row>
    <row r="681" spans="1:2" ht="14.4">
      <c r="A681" s="68">
        <v>44148</v>
      </c>
      <c r="B681" s="70">
        <v>978297</v>
      </c>
    </row>
    <row r="682" spans="1:2" ht="14.4">
      <c r="A682" s="68">
        <v>44149</v>
      </c>
      <c r="B682" s="70">
        <v>883157</v>
      </c>
    </row>
    <row r="683" spans="1:2" ht="14.4">
      <c r="A683" s="68">
        <v>44150</v>
      </c>
      <c r="B683" s="70">
        <v>611497</v>
      </c>
    </row>
    <row r="684" spans="1:2" ht="14.4">
      <c r="A684" s="68">
        <v>44151</v>
      </c>
      <c r="B684" s="70">
        <v>703135</v>
      </c>
    </row>
    <row r="685" spans="1:2" ht="14.4">
      <c r="A685" s="68">
        <v>44152</v>
      </c>
      <c r="B685" s="70">
        <v>907332</v>
      </c>
    </row>
    <row r="686" spans="1:2" ht="14.4">
      <c r="A686" s="68">
        <v>44153</v>
      </c>
      <c r="B686" s="70">
        <v>1019836</v>
      </c>
    </row>
    <row r="687" spans="1:2" ht="14.4">
      <c r="A687" s="68">
        <v>44154</v>
      </c>
      <c r="B687" s="70">
        <v>984369</v>
      </c>
    </row>
    <row r="688" spans="1:2" ht="14.4">
      <c r="A688" s="68">
        <v>44155</v>
      </c>
      <c r="B688" s="70">
        <v>1047934</v>
      </c>
    </row>
    <row r="689" spans="1:2" ht="14.4">
      <c r="A689" s="68">
        <v>44156</v>
      </c>
      <c r="B689" s="70">
        <v>917354</v>
      </c>
    </row>
    <row r="690" spans="1:2" ht="14.4">
      <c r="A690" s="68">
        <v>44157</v>
      </c>
      <c r="B690" s="70">
        <v>912090</v>
      </c>
    </row>
    <row r="691" spans="1:2" ht="14.4">
      <c r="A691" s="68">
        <v>44158</v>
      </c>
      <c r="B691" s="70">
        <v>1070967</v>
      </c>
    </row>
    <row r="692" spans="1:2" ht="14.4">
      <c r="A692" s="68">
        <v>44159</v>
      </c>
      <c r="B692" s="70">
        <v>560902</v>
      </c>
    </row>
    <row r="693" spans="1:2" ht="14.4">
      <c r="A693" s="68">
        <v>44160</v>
      </c>
      <c r="B693" s="70">
        <v>820399</v>
      </c>
    </row>
    <row r="694" spans="1:2" ht="14.4">
      <c r="A694" s="68">
        <v>44161</v>
      </c>
      <c r="B694" s="70">
        <v>964630</v>
      </c>
    </row>
    <row r="695" spans="1:2" ht="14.4">
      <c r="A695" s="68">
        <v>44162</v>
      </c>
      <c r="B695" s="70">
        <v>1176091</v>
      </c>
    </row>
    <row r="696" spans="1:2" ht="14.4">
      <c r="A696" s="68">
        <v>44163</v>
      </c>
      <c r="B696" s="70">
        <v>981912</v>
      </c>
    </row>
    <row r="697" spans="1:2" ht="14.4">
      <c r="A697" s="68">
        <v>44164</v>
      </c>
      <c r="B697" s="70">
        <v>780283</v>
      </c>
    </row>
    <row r="698" spans="1:2" ht="14.4">
      <c r="A698" s="68">
        <v>44165</v>
      </c>
      <c r="B698" s="70">
        <v>632356</v>
      </c>
    </row>
    <row r="699" spans="1:2" ht="14.4">
      <c r="A699" s="68">
        <v>44166</v>
      </c>
      <c r="B699" s="70">
        <v>738050</v>
      </c>
    </row>
    <row r="700" spans="1:2" ht="14.4">
      <c r="A700" s="68">
        <v>44167</v>
      </c>
      <c r="B700" s="70">
        <v>753951</v>
      </c>
    </row>
    <row r="701" spans="1:2" ht="14.4">
      <c r="A701" s="68">
        <v>44168</v>
      </c>
      <c r="B701" s="70">
        <v>629430</v>
      </c>
    </row>
    <row r="702" spans="1:2" ht="14.4">
      <c r="A702" s="68">
        <v>44169</v>
      </c>
      <c r="B702" s="70">
        <v>837137</v>
      </c>
    </row>
    <row r="703" spans="1:2" ht="14.4">
      <c r="A703" s="68">
        <v>44170</v>
      </c>
      <c r="B703" s="70">
        <v>703546</v>
      </c>
    </row>
    <row r="704" spans="1:2" ht="14.4">
      <c r="A704" s="68">
        <v>44171</v>
      </c>
      <c r="B704" s="70">
        <v>501513</v>
      </c>
    </row>
    <row r="705" spans="1:2" ht="14.4">
      <c r="A705" s="68">
        <v>44172</v>
      </c>
      <c r="B705" s="70">
        <v>564372</v>
      </c>
    </row>
    <row r="706" spans="1:2" ht="14.4">
      <c r="A706" s="68">
        <v>44173</v>
      </c>
      <c r="B706" s="70">
        <v>754307</v>
      </c>
    </row>
    <row r="707" spans="1:2" ht="14.4">
      <c r="A707" s="68">
        <v>44174</v>
      </c>
      <c r="B707" s="70">
        <v>787489</v>
      </c>
    </row>
    <row r="708" spans="1:2" ht="14.4">
      <c r="A708" s="68">
        <v>44175</v>
      </c>
      <c r="B708" s="70">
        <v>662380</v>
      </c>
    </row>
    <row r="709" spans="1:2" ht="14.4">
      <c r="A709" s="68">
        <v>44176</v>
      </c>
      <c r="B709" s="70">
        <v>865014</v>
      </c>
    </row>
    <row r="710" spans="1:2" ht="14.4">
      <c r="A710" s="68">
        <v>44177</v>
      </c>
      <c r="B710" s="70">
        <v>752451</v>
      </c>
    </row>
    <row r="711" spans="1:2" ht="14.4">
      <c r="A711" s="68">
        <v>44178</v>
      </c>
      <c r="B711" s="70">
        <v>552024</v>
      </c>
    </row>
    <row r="712" spans="1:2" ht="14.4">
      <c r="A712" s="68">
        <v>44179</v>
      </c>
      <c r="B712" s="70">
        <v>641966</v>
      </c>
    </row>
    <row r="713" spans="1:2" ht="14.4">
      <c r="A713" s="68">
        <v>44180</v>
      </c>
      <c r="B713" s="70">
        <v>846934</v>
      </c>
    </row>
    <row r="714" spans="1:2" ht="14.4">
      <c r="A714" s="68">
        <v>44181</v>
      </c>
      <c r="B714" s="70">
        <v>1066747</v>
      </c>
    </row>
    <row r="715" spans="1:2" ht="14.4">
      <c r="A715" s="68">
        <v>44182</v>
      </c>
      <c r="B715" s="70">
        <v>1073563</v>
      </c>
    </row>
    <row r="716" spans="1:2" ht="14.4">
      <c r="A716" s="68">
        <v>44183</v>
      </c>
      <c r="B716" s="70">
        <v>1064619</v>
      </c>
    </row>
    <row r="717" spans="1:2" ht="14.4">
      <c r="A717" s="68">
        <v>44184</v>
      </c>
      <c r="B717" s="70">
        <v>954782</v>
      </c>
    </row>
    <row r="718" spans="1:2" ht="14.4">
      <c r="A718" s="68">
        <v>44185</v>
      </c>
      <c r="B718" s="70">
        <v>992167</v>
      </c>
    </row>
    <row r="719" spans="1:2" ht="14.4">
      <c r="A719" s="68">
        <v>44186</v>
      </c>
      <c r="B719" s="70">
        <v>1191123</v>
      </c>
    </row>
    <row r="720" spans="1:2" ht="14.4">
      <c r="A720" s="68">
        <v>44187</v>
      </c>
      <c r="B720" s="70">
        <v>846520</v>
      </c>
    </row>
    <row r="721" spans="1:2" ht="14.4">
      <c r="A721" s="68">
        <v>44188</v>
      </c>
      <c r="B721" s="70">
        <v>616469</v>
      </c>
    </row>
    <row r="722" spans="1:2" ht="14.4">
      <c r="A722" s="68">
        <v>44189</v>
      </c>
      <c r="B722" s="70">
        <v>1128773</v>
      </c>
    </row>
    <row r="723" spans="1:2" ht="14.4">
      <c r="A723" s="68">
        <v>44190</v>
      </c>
      <c r="B723" s="70">
        <v>1284599</v>
      </c>
    </row>
    <row r="724" spans="1:2" ht="14.4">
      <c r="A724" s="68">
        <v>44191</v>
      </c>
      <c r="B724" s="70">
        <v>1111751</v>
      </c>
    </row>
    <row r="725" spans="1:2" ht="14.4">
      <c r="A725" s="68">
        <v>44192</v>
      </c>
      <c r="B725" s="70">
        <v>1019347</v>
      </c>
    </row>
    <row r="726" spans="1:2" ht="14.4">
      <c r="A726" s="68">
        <v>44193</v>
      </c>
      <c r="B726" s="70">
        <v>1163696</v>
      </c>
    </row>
    <row r="727" spans="1:2" ht="14.4">
      <c r="A727" s="68">
        <v>44194</v>
      </c>
      <c r="B727" s="70">
        <v>874406</v>
      </c>
    </row>
    <row r="728" spans="1:2" ht="14.4">
      <c r="A728" s="68">
        <v>44195</v>
      </c>
      <c r="B728" s="70">
        <v>805990</v>
      </c>
    </row>
    <row r="729" spans="1:2" ht="14.4">
      <c r="A729" s="68">
        <v>44196</v>
      </c>
      <c r="B729" s="70">
        <v>1192881</v>
      </c>
    </row>
    <row r="730" spans="1:2" ht="14.4">
      <c r="A730" s="68">
        <v>44197</v>
      </c>
      <c r="B730" s="70">
        <v>1327289</v>
      </c>
    </row>
    <row r="731" spans="1:2" ht="14.4">
      <c r="A731" s="68">
        <v>44198</v>
      </c>
      <c r="B731" s="70">
        <v>1080346</v>
      </c>
    </row>
    <row r="732" spans="1:2" ht="14.4">
      <c r="A732" s="68">
        <v>44199</v>
      </c>
      <c r="B732" s="70">
        <v>766594</v>
      </c>
    </row>
    <row r="733" spans="1:2" ht="14.4">
      <c r="A733" s="68">
        <v>44200</v>
      </c>
      <c r="B733" s="70">
        <v>665855</v>
      </c>
    </row>
    <row r="734" spans="1:2" ht="14.4">
      <c r="A734" s="68">
        <v>44201</v>
      </c>
      <c r="B734" s="70">
        <v>771734</v>
      </c>
    </row>
    <row r="735" spans="1:2" ht="14.4">
      <c r="A735" s="68">
        <v>44202</v>
      </c>
      <c r="B735" s="70">
        <v>772471</v>
      </c>
    </row>
    <row r="736" spans="1:2" ht="14.4">
      <c r="A736" s="68">
        <v>44203</v>
      </c>
      <c r="B736" s="70">
        <v>709444</v>
      </c>
    </row>
    <row r="737" spans="1:2" ht="14.4">
      <c r="A737" s="68">
        <v>44204</v>
      </c>
      <c r="B737" s="70">
        <v>886536</v>
      </c>
    </row>
    <row r="738" spans="1:2" ht="14.4">
      <c r="A738" s="68">
        <v>44205</v>
      </c>
      <c r="B738" s="70">
        <v>708177</v>
      </c>
    </row>
    <row r="739" spans="1:2" ht="14.4">
      <c r="A739" s="68">
        <v>44206</v>
      </c>
      <c r="B739" s="70">
        <v>520117</v>
      </c>
    </row>
    <row r="740" spans="1:2" ht="14.4">
      <c r="A740" s="68">
        <v>44207</v>
      </c>
      <c r="B740" s="70">
        <v>567401</v>
      </c>
    </row>
    <row r="741" spans="1:2" ht="14.4">
      <c r="A741" s="68">
        <v>44208</v>
      </c>
      <c r="B741" s="70">
        <v>803688</v>
      </c>
    </row>
    <row r="742" spans="1:2" ht="14.4">
      <c r="A742" s="68">
        <v>44209</v>
      </c>
      <c r="B742" s="70">
        <v>903039</v>
      </c>
    </row>
    <row r="743" spans="1:2" ht="14.4">
      <c r="A743" s="68">
        <v>44210</v>
      </c>
      <c r="B743" s="70">
        <v>690438</v>
      </c>
    </row>
    <row r="744" spans="1:2" ht="14.4">
      <c r="A744" s="68">
        <v>44211</v>
      </c>
      <c r="B744" s="70">
        <v>810654</v>
      </c>
    </row>
    <row r="745" spans="1:2" ht="14.4">
      <c r="A745" s="68">
        <v>44212</v>
      </c>
      <c r="B745" s="70">
        <v>878048</v>
      </c>
    </row>
    <row r="746" spans="1:2" ht="14.4">
      <c r="A746" s="68">
        <v>44213</v>
      </c>
      <c r="B746" s="70">
        <v>560190</v>
      </c>
    </row>
    <row r="747" spans="1:2" ht="14.4">
      <c r="A747" s="68">
        <v>44214</v>
      </c>
      <c r="B747" s="70">
        <v>542338</v>
      </c>
    </row>
    <row r="748" spans="1:2" ht="14.4">
      <c r="A748" s="68">
        <v>44215</v>
      </c>
      <c r="B748" s="70">
        <v>728978</v>
      </c>
    </row>
    <row r="749" spans="1:2" ht="14.4">
      <c r="A749" s="68">
        <v>44216</v>
      </c>
      <c r="B749" s="70">
        <v>755028</v>
      </c>
    </row>
    <row r="750" spans="1:2" ht="14.4">
      <c r="A750" s="68">
        <v>44217</v>
      </c>
      <c r="B750" s="70">
        <v>603527</v>
      </c>
    </row>
    <row r="751" spans="1:2" ht="14.4">
      <c r="A751" s="68">
        <v>44218</v>
      </c>
      <c r="B751" s="70">
        <v>838116</v>
      </c>
    </row>
    <row r="752" spans="1:2" ht="14.4">
      <c r="A752" s="68">
        <v>44219</v>
      </c>
      <c r="B752" s="70">
        <v>701709</v>
      </c>
    </row>
    <row r="753" spans="1:2" ht="14.4">
      <c r="A753" s="68">
        <v>44220</v>
      </c>
      <c r="B753" s="70">
        <v>468933</v>
      </c>
    </row>
    <row r="754" spans="1:2" ht="14.4">
      <c r="A754" s="68">
        <v>44221</v>
      </c>
      <c r="B754" s="70">
        <v>536935</v>
      </c>
    </row>
    <row r="755" spans="1:2" ht="14.4">
      <c r="A755" s="68">
        <v>44222</v>
      </c>
      <c r="B755" s="70">
        <v>750558</v>
      </c>
    </row>
    <row r="756" spans="1:2" ht="14.4">
      <c r="A756" s="68">
        <v>44223</v>
      </c>
      <c r="B756" s="70">
        <v>774688</v>
      </c>
    </row>
    <row r="757" spans="1:2" ht="14.4">
      <c r="A757" s="68">
        <v>44224</v>
      </c>
      <c r="B757" s="70">
        <v>617489</v>
      </c>
    </row>
    <row r="758" spans="1:2" ht="14.4">
      <c r="A758" s="68">
        <v>44225</v>
      </c>
      <c r="B758" s="70">
        <v>859039</v>
      </c>
    </row>
    <row r="759" spans="1:2" ht="14.4">
      <c r="A759" s="68">
        <v>44226</v>
      </c>
      <c r="B759" s="70">
        <v>628989</v>
      </c>
    </row>
    <row r="760" spans="1:2" ht="14.4">
      <c r="A760" s="68">
        <v>44227</v>
      </c>
      <c r="B760" s="70">
        <v>493338</v>
      </c>
    </row>
    <row r="761" spans="1:2" ht="14.4">
      <c r="A761" s="68">
        <v>44228</v>
      </c>
      <c r="B761" s="70">
        <v>618615</v>
      </c>
    </row>
    <row r="762" spans="1:2" ht="14.4">
      <c r="A762" s="68">
        <v>44229</v>
      </c>
      <c r="B762" s="70">
        <v>778065</v>
      </c>
    </row>
    <row r="763" spans="1:2" ht="14.4">
      <c r="A763" s="68">
        <v>44230</v>
      </c>
      <c r="B763" s="70">
        <v>868624</v>
      </c>
    </row>
    <row r="764" spans="1:2" ht="14.4">
      <c r="A764" s="68">
        <v>44231</v>
      </c>
      <c r="B764" s="70">
        <v>705951</v>
      </c>
    </row>
    <row r="765" spans="1:2" ht="14.4">
      <c r="A765" s="68">
        <v>44232</v>
      </c>
      <c r="B765" s="70">
        <v>854636</v>
      </c>
    </row>
    <row r="766" spans="1:2" ht="14.4">
      <c r="A766" s="68">
        <v>44233</v>
      </c>
      <c r="B766" s="70">
        <v>864783</v>
      </c>
    </row>
    <row r="767" spans="1:2" ht="14.4">
      <c r="A767" s="68">
        <v>44234</v>
      </c>
      <c r="B767" s="70">
        <v>617619</v>
      </c>
    </row>
    <row r="768" spans="1:2" ht="14.4">
      <c r="A768" s="68">
        <v>44235</v>
      </c>
      <c r="B768" s="70">
        <v>735009</v>
      </c>
    </row>
    <row r="769" spans="1:2" ht="14.4">
      <c r="A769" s="68">
        <v>44236</v>
      </c>
      <c r="B769" s="70">
        <v>1034514</v>
      </c>
    </row>
    <row r="770" spans="1:2" ht="14.4">
      <c r="A770" s="68">
        <v>44237</v>
      </c>
      <c r="B770" s="70">
        <v>1151420</v>
      </c>
    </row>
    <row r="771" spans="1:2" ht="14.4">
      <c r="A771" s="68">
        <v>44238</v>
      </c>
      <c r="B771" s="70">
        <v>900696</v>
      </c>
    </row>
    <row r="772" spans="1:2" ht="14.4">
      <c r="A772" s="68">
        <v>44239</v>
      </c>
      <c r="B772" s="70">
        <v>946458</v>
      </c>
    </row>
    <row r="773" spans="1:2" ht="14.4">
      <c r="A773" s="68">
        <v>44240</v>
      </c>
      <c r="B773" s="70">
        <v>967693</v>
      </c>
    </row>
    <row r="774" spans="1:2" ht="14.4">
      <c r="A774" s="68">
        <v>44241</v>
      </c>
      <c r="B774" s="70">
        <v>738825</v>
      </c>
    </row>
    <row r="775" spans="1:2" ht="14.4">
      <c r="A775" s="68">
        <v>44242</v>
      </c>
      <c r="B775" s="70">
        <v>773422</v>
      </c>
    </row>
    <row r="776" spans="1:2" ht="14.4">
      <c r="A776" s="68">
        <v>44243</v>
      </c>
      <c r="B776" s="70">
        <v>914823</v>
      </c>
    </row>
    <row r="777" spans="1:2" ht="14.4">
      <c r="A777" s="68">
        <v>44244</v>
      </c>
      <c r="B777" s="70">
        <v>1059452</v>
      </c>
    </row>
    <row r="778" spans="1:2" ht="14.4">
      <c r="A778" s="68">
        <v>44245</v>
      </c>
      <c r="B778" s="70">
        <v>942238</v>
      </c>
    </row>
    <row r="779" spans="1:2" ht="14.4">
      <c r="A779" s="68">
        <v>44246</v>
      </c>
      <c r="B779" s="70">
        <v>1115479</v>
      </c>
    </row>
    <row r="780" spans="1:2" ht="14.4">
      <c r="A780" s="68">
        <v>44247</v>
      </c>
      <c r="B780" s="70">
        <v>963280</v>
      </c>
    </row>
    <row r="781" spans="1:2" ht="14.4">
      <c r="A781" s="68">
        <v>44248</v>
      </c>
      <c r="B781" s="70">
        <v>714725</v>
      </c>
    </row>
    <row r="782" spans="1:2" ht="14.4">
      <c r="A782" s="68">
        <v>44249</v>
      </c>
      <c r="B782" s="70">
        <v>802230</v>
      </c>
    </row>
    <row r="783" spans="1:2" ht="14.4">
      <c r="A783" s="68">
        <v>44250</v>
      </c>
      <c r="B783" s="70">
        <v>1051149</v>
      </c>
    </row>
    <row r="784" spans="1:2" ht="14.4">
      <c r="A784" s="68">
        <v>44251</v>
      </c>
      <c r="B784" s="70">
        <v>1096348</v>
      </c>
    </row>
    <row r="785" spans="1:2" ht="14.4">
      <c r="A785" s="68">
        <v>44252</v>
      </c>
      <c r="B785" s="70">
        <v>917282</v>
      </c>
    </row>
    <row r="786" spans="1:2" ht="14.4">
      <c r="A786" s="68">
        <v>44253</v>
      </c>
      <c r="B786" s="70">
        <v>1190682</v>
      </c>
    </row>
    <row r="787" spans="1:2" ht="14.4">
      <c r="A787" s="68">
        <v>44254</v>
      </c>
      <c r="B787" s="70">
        <v>1049692</v>
      </c>
    </row>
    <row r="788" spans="1:2" ht="14.4">
      <c r="A788" s="68">
        <v>44255</v>
      </c>
      <c r="B788" s="70">
        <v>744812</v>
      </c>
    </row>
    <row r="789" spans="1:2" ht="14.4">
      <c r="A789" s="68">
        <v>44256</v>
      </c>
      <c r="B789" s="70">
        <v>826924</v>
      </c>
    </row>
    <row r="790" spans="1:2" ht="14.4">
      <c r="A790" s="68">
        <v>44257</v>
      </c>
      <c r="B790" s="70">
        <v>1107534</v>
      </c>
    </row>
    <row r="791" spans="1:2" ht="14.4">
      <c r="A791" s="68">
        <v>44258</v>
      </c>
      <c r="B791" s="70">
        <v>1168734</v>
      </c>
    </row>
    <row r="792" spans="1:2" ht="14.4">
      <c r="A792" s="68">
        <v>44259</v>
      </c>
      <c r="B792" s="70">
        <v>992406</v>
      </c>
    </row>
    <row r="793" spans="1:2" ht="14.4">
      <c r="A793" s="68">
        <v>44260</v>
      </c>
      <c r="B793" s="70">
        <v>1278557</v>
      </c>
    </row>
    <row r="794" spans="1:2" ht="14.4">
      <c r="A794" s="68">
        <v>44261</v>
      </c>
      <c r="B794" s="70">
        <v>1119303</v>
      </c>
    </row>
    <row r="795" spans="1:2" ht="14.4">
      <c r="A795" s="68">
        <v>44262</v>
      </c>
      <c r="B795" s="70">
        <v>825745</v>
      </c>
    </row>
    <row r="796" spans="1:2" ht="14.4">
      <c r="A796" s="68">
        <v>44263</v>
      </c>
      <c r="B796" s="70">
        <v>974221</v>
      </c>
    </row>
    <row r="797" spans="1:2" ht="14.4">
      <c r="A797" s="68">
        <v>44264</v>
      </c>
      <c r="B797" s="70">
        <v>1286894</v>
      </c>
    </row>
    <row r="798" spans="1:2" ht="14.4">
      <c r="A798" s="68">
        <v>44265</v>
      </c>
      <c r="B798" s="70">
        <v>1409771</v>
      </c>
    </row>
    <row r="799" spans="1:2" ht="14.4">
      <c r="A799" s="68">
        <v>44266</v>
      </c>
      <c r="B799" s="70">
        <v>1227484</v>
      </c>
    </row>
    <row r="800" spans="1:2" ht="14.4">
      <c r="A800" s="68">
        <v>44267</v>
      </c>
      <c r="B800" s="70">
        <v>1345284</v>
      </c>
    </row>
    <row r="801" spans="1:2" ht="14.4">
      <c r="A801" s="68">
        <v>44268</v>
      </c>
      <c r="B801" s="70">
        <v>1267345</v>
      </c>
    </row>
    <row r="802" spans="1:2" ht="14.4">
      <c r="A802" s="68">
        <v>44269</v>
      </c>
      <c r="B802" s="70">
        <v>1092548</v>
      </c>
    </row>
    <row r="803" spans="1:2" ht="14.4">
      <c r="A803" s="68">
        <v>44270</v>
      </c>
      <c r="B803" s="70">
        <v>1146539</v>
      </c>
    </row>
    <row r="804" spans="1:2" ht="14.4">
      <c r="A804" s="68">
        <v>44271</v>
      </c>
      <c r="B804" s="70">
        <v>1413141</v>
      </c>
    </row>
    <row r="805" spans="1:2" ht="14.4">
      <c r="A805" s="68">
        <v>44272</v>
      </c>
      <c r="B805" s="70">
        <v>1477841</v>
      </c>
    </row>
    <row r="806" spans="1:2" ht="14.4">
      <c r="A806" s="68">
        <v>44273</v>
      </c>
      <c r="B806" s="70">
        <v>1373259</v>
      </c>
    </row>
    <row r="807" spans="1:2" ht="14.4">
      <c r="A807" s="68">
        <v>44274</v>
      </c>
      <c r="B807" s="70">
        <v>1543136</v>
      </c>
    </row>
    <row r="808" spans="1:2" ht="14.4">
      <c r="A808" s="68">
        <v>44275</v>
      </c>
      <c r="B808" s="70">
        <v>1360290</v>
      </c>
    </row>
    <row r="809" spans="1:2" ht="14.4">
      <c r="A809" s="68">
        <v>44276</v>
      </c>
      <c r="B809" s="70">
        <v>1076453</v>
      </c>
    </row>
    <row r="810" spans="1:2" ht="14.4">
      <c r="A810" s="68">
        <v>44277</v>
      </c>
      <c r="B810" s="70">
        <v>1164954</v>
      </c>
    </row>
    <row r="811" spans="1:2" ht="14.4">
      <c r="A811" s="68">
        <v>44278</v>
      </c>
      <c r="B811" s="70">
        <v>1444744</v>
      </c>
    </row>
    <row r="812" spans="1:2" ht="14.4">
      <c r="A812" s="68">
        <v>44279</v>
      </c>
      <c r="B812" s="70">
        <v>1535156</v>
      </c>
    </row>
    <row r="813" spans="1:2" ht="14.4">
      <c r="A813" s="68">
        <v>44280</v>
      </c>
      <c r="B813" s="70">
        <v>1408198</v>
      </c>
    </row>
    <row r="814" spans="1:2" ht="14.4">
      <c r="A814" s="68">
        <v>44281</v>
      </c>
      <c r="B814" s="70">
        <v>1574228</v>
      </c>
    </row>
    <row r="815" spans="1:2" ht="14.4">
      <c r="A815" s="68">
        <v>44282</v>
      </c>
      <c r="B815" s="70">
        <v>1406234</v>
      </c>
    </row>
    <row r="816" spans="1:2" ht="14.4">
      <c r="A816" s="68">
        <v>44283</v>
      </c>
      <c r="B816" s="70">
        <v>1130520</v>
      </c>
    </row>
    <row r="817" spans="1:2" ht="14.4">
      <c r="A817" s="68">
        <v>44284</v>
      </c>
      <c r="B817" s="70">
        <v>1278113</v>
      </c>
    </row>
    <row r="818" spans="1:2" ht="14.4">
      <c r="A818" s="68">
        <v>44285</v>
      </c>
      <c r="B818" s="70">
        <v>1562239</v>
      </c>
    </row>
    <row r="819" spans="1:2" ht="14.4">
      <c r="A819" s="68">
        <v>44286</v>
      </c>
      <c r="B819" s="70">
        <v>1580785</v>
      </c>
    </row>
    <row r="820" spans="1:2" ht="14.4">
      <c r="A820" s="68">
        <v>44287</v>
      </c>
      <c r="B820" s="70">
        <v>1397958</v>
      </c>
    </row>
    <row r="821" spans="1:2" ht="14.4">
      <c r="A821" s="68">
        <v>44288</v>
      </c>
      <c r="B821" s="70">
        <v>1543474</v>
      </c>
    </row>
    <row r="822" spans="1:2" ht="14.4">
      <c r="A822" s="68">
        <v>44289</v>
      </c>
      <c r="B822" s="70">
        <v>1561959</v>
      </c>
    </row>
    <row r="823" spans="1:2" ht="14.4">
      <c r="A823" s="68">
        <v>44290</v>
      </c>
      <c r="B823" s="70">
        <v>1195306</v>
      </c>
    </row>
    <row r="824" spans="1:2" ht="14.4">
      <c r="A824" s="68">
        <v>44291</v>
      </c>
      <c r="B824" s="70">
        <v>1230939</v>
      </c>
    </row>
    <row r="825" spans="1:2" ht="14.4">
      <c r="A825" s="68">
        <v>44292</v>
      </c>
      <c r="B825" s="70">
        <v>1510829</v>
      </c>
    </row>
    <row r="826" spans="1:2" ht="14.4">
      <c r="A826" s="68">
        <v>44293</v>
      </c>
      <c r="B826" s="70">
        <v>1549181</v>
      </c>
    </row>
    <row r="827" spans="1:2" ht="14.4">
      <c r="A827" s="68">
        <v>44294</v>
      </c>
      <c r="B827" s="70">
        <v>1378237</v>
      </c>
    </row>
    <row r="828" spans="1:2" ht="14.4">
      <c r="A828" s="68">
        <v>44295</v>
      </c>
      <c r="B828" s="70">
        <v>1561495</v>
      </c>
    </row>
    <row r="829" spans="1:2" ht="14.4">
      <c r="A829" s="68">
        <v>44296</v>
      </c>
      <c r="B829" s="70">
        <v>1468972</v>
      </c>
    </row>
    <row r="830" spans="1:2" ht="14.4">
      <c r="A830" s="68">
        <v>44297</v>
      </c>
      <c r="B830" s="70">
        <v>1085034</v>
      </c>
    </row>
    <row r="831" spans="1:2" ht="14.4">
      <c r="A831" s="68">
        <v>44298</v>
      </c>
      <c r="B831" s="70">
        <v>1152703</v>
      </c>
    </row>
    <row r="832" spans="1:2" ht="14.4">
      <c r="A832" s="68">
        <v>44299</v>
      </c>
      <c r="B832" s="70">
        <v>1491435</v>
      </c>
    </row>
    <row r="833" spans="1:2" ht="14.4">
      <c r="A833" s="68">
        <v>44300</v>
      </c>
      <c r="B833" s="70">
        <v>1468218</v>
      </c>
    </row>
    <row r="834" spans="1:2" ht="14.4">
      <c r="A834" s="68">
        <v>44301</v>
      </c>
      <c r="B834" s="70">
        <v>1277815</v>
      </c>
    </row>
    <row r="835" spans="1:2" ht="14.4">
      <c r="A835" s="68">
        <v>44302</v>
      </c>
      <c r="B835" s="70">
        <v>1572383</v>
      </c>
    </row>
    <row r="836" spans="1:2" ht="14.4">
      <c r="A836" s="68">
        <v>44303</v>
      </c>
      <c r="B836" s="70">
        <v>1412500</v>
      </c>
    </row>
    <row r="837" spans="1:2" ht="14.4">
      <c r="A837" s="68">
        <v>44304</v>
      </c>
      <c r="B837" s="70">
        <v>1082443</v>
      </c>
    </row>
    <row r="838" spans="1:2" ht="14.4">
      <c r="A838" s="68">
        <v>44305</v>
      </c>
      <c r="B838" s="70">
        <v>1164099</v>
      </c>
    </row>
    <row r="839" spans="1:2" ht="14.4">
      <c r="A839" s="68">
        <v>44306</v>
      </c>
      <c r="B839" s="70">
        <v>1509649</v>
      </c>
    </row>
    <row r="840" spans="1:2" ht="14.4">
      <c r="A840" s="68">
        <v>44307</v>
      </c>
      <c r="B840" s="70">
        <v>1521393</v>
      </c>
    </row>
    <row r="841" spans="1:2" ht="14.4">
      <c r="A841" s="68">
        <v>44308</v>
      </c>
      <c r="B841" s="70">
        <v>1259724</v>
      </c>
    </row>
    <row r="842" spans="1:2" ht="14.4">
      <c r="A842" s="68">
        <v>44309</v>
      </c>
      <c r="B842" s="70">
        <v>1571220</v>
      </c>
    </row>
    <row r="843" spans="1:2" ht="14.4">
      <c r="A843" s="68">
        <v>44310</v>
      </c>
      <c r="B843" s="70">
        <v>1369410</v>
      </c>
    </row>
    <row r="844" spans="1:2" ht="14.4">
      <c r="A844" s="68">
        <v>44311</v>
      </c>
      <c r="B844" s="70">
        <v>1077199</v>
      </c>
    </row>
    <row r="845" spans="1:2" ht="14.4">
      <c r="A845" s="68">
        <v>44312</v>
      </c>
      <c r="B845" s="70">
        <v>1184326</v>
      </c>
    </row>
    <row r="846" spans="1:2" ht="14.4">
      <c r="A846" s="68">
        <v>44313</v>
      </c>
      <c r="B846" s="70">
        <v>1526681</v>
      </c>
    </row>
    <row r="847" spans="1:2" ht="14.4">
      <c r="A847" s="68">
        <v>44314</v>
      </c>
      <c r="B847" s="70">
        <v>1558553</v>
      </c>
    </row>
    <row r="848" spans="1:2" ht="14.4">
      <c r="A848" s="68">
        <v>44315</v>
      </c>
      <c r="B848" s="70">
        <v>1335535</v>
      </c>
    </row>
    <row r="849" spans="1:2" ht="14.4">
      <c r="A849" s="68">
        <v>44316</v>
      </c>
      <c r="B849" s="70">
        <v>1626962</v>
      </c>
    </row>
    <row r="850" spans="1:2" ht="14.4">
      <c r="A850" s="68">
        <v>44317</v>
      </c>
      <c r="B850" s="70">
        <v>1463672</v>
      </c>
    </row>
    <row r="851" spans="1:2" ht="14.4">
      <c r="A851" s="68">
        <v>44318</v>
      </c>
      <c r="B851" s="70">
        <v>1134103</v>
      </c>
    </row>
    <row r="852" spans="1:2" ht="14.4">
      <c r="A852" s="68">
        <v>44319</v>
      </c>
      <c r="B852" s="70">
        <v>1268938</v>
      </c>
    </row>
    <row r="853" spans="1:2" ht="14.4">
      <c r="A853" s="68">
        <v>44320</v>
      </c>
      <c r="B853" s="70">
        <v>1644050</v>
      </c>
    </row>
    <row r="854" spans="1:2" ht="14.4">
      <c r="A854" s="68">
        <v>44321</v>
      </c>
      <c r="B854" s="70">
        <v>1703267</v>
      </c>
    </row>
    <row r="855" spans="1:2" ht="14.4">
      <c r="A855" s="68">
        <v>44322</v>
      </c>
      <c r="B855" s="70">
        <v>1429657</v>
      </c>
    </row>
    <row r="856" spans="1:2" ht="14.4">
      <c r="A856" s="68">
        <v>44323</v>
      </c>
      <c r="B856" s="70">
        <v>1707805</v>
      </c>
    </row>
    <row r="857" spans="1:2" ht="14.4">
      <c r="A857" s="68">
        <v>44324</v>
      </c>
      <c r="B857" s="70">
        <v>1657722</v>
      </c>
    </row>
    <row r="858" spans="1:2" ht="14.4">
      <c r="A858" s="68">
        <v>44325</v>
      </c>
      <c r="B858" s="70">
        <v>1315493</v>
      </c>
    </row>
    <row r="859" spans="1:2" ht="14.4">
      <c r="A859" s="68">
        <v>44326</v>
      </c>
      <c r="B859" s="70">
        <v>1424664</v>
      </c>
    </row>
    <row r="860" spans="1:2" ht="14.4">
      <c r="A860" s="68">
        <v>44327</v>
      </c>
      <c r="B860" s="70">
        <v>1743515</v>
      </c>
    </row>
    <row r="861" spans="1:2" ht="14.4">
      <c r="A861" s="68">
        <v>44328</v>
      </c>
      <c r="B861" s="70">
        <v>1716561</v>
      </c>
    </row>
    <row r="862" spans="1:2" ht="14.4">
      <c r="A862" s="68">
        <v>44329</v>
      </c>
      <c r="B862" s="70">
        <v>1453267</v>
      </c>
    </row>
    <row r="863" spans="1:2" ht="14.4">
      <c r="A863" s="68">
        <v>44330</v>
      </c>
      <c r="B863" s="70">
        <v>1850531</v>
      </c>
    </row>
    <row r="864" spans="1:2" ht="14.4">
      <c r="A864" s="68">
        <v>44331</v>
      </c>
      <c r="B864" s="70">
        <v>1734541</v>
      </c>
    </row>
    <row r="865" spans="1:2" ht="14.4">
      <c r="A865" s="68">
        <v>44332</v>
      </c>
      <c r="B865" s="70">
        <v>1408017</v>
      </c>
    </row>
    <row r="866" spans="1:2" ht="14.4">
      <c r="A866" s="68">
        <v>44333</v>
      </c>
      <c r="B866" s="70">
        <v>1496089</v>
      </c>
    </row>
    <row r="867" spans="1:2" ht="14.4">
      <c r="A867" s="68">
        <v>44334</v>
      </c>
      <c r="B867" s="70">
        <v>1728496</v>
      </c>
    </row>
    <row r="868" spans="1:2" ht="14.4">
      <c r="A868" s="68">
        <v>44335</v>
      </c>
      <c r="B868" s="70">
        <v>1820433</v>
      </c>
    </row>
    <row r="869" spans="1:2" ht="14.4">
      <c r="A869" s="68">
        <v>44336</v>
      </c>
      <c r="B869" s="70">
        <v>1550044</v>
      </c>
    </row>
    <row r="870" spans="1:2" ht="14.4">
      <c r="A870" s="68">
        <v>44337</v>
      </c>
      <c r="B870" s="70">
        <v>1863697</v>
      </c>
    </row>
    <row r="871" spans="1:2" ht="14.4">
      <c r="A871" s="68">
        <v>44338</v>
      </c>
      <c r="B871" s="70">
        <v>1747353</v>
      </c>
    </row>
    <row r="872" spans="1:2" ht="14.4">
      <c r="A872" s="68">
        <v>44339</v>
      </c>
      <c r="B872" s="70">
        <v>1470840</v>
      </c>
    </row>
    <row r="873" spans="1:2" ht="14.4">
      <c r="A873" s="68">
        <v>44340</v>
      </c>
      <c r="B873" s="70">
        <v>1618169</v>
      </c>
    </row>
    <row r="874" spans="1:2" ht="14.4">
      <c r="A874" s="68">
        <v>44341</v>
      </c>
      <c r="B874" s="70">
        <v>1854534</v>
      </c>
    </row>
    <row r="875" spans="1:2" ht="14.4">
      <c r="A875" s="68">
        <v>44342</v>
      </c>
      <c r="B875" s="70">
        <v>1959593</v>
      </c>
    </row>
    <row r="876" spans="1:2" ht="14.4">
      <c r="A876" s="68">
        <v>44343</v>
      </c>
      <c r="B876" s="70">
        <v>1605810</v>
      </c>
    </row>
    <row r="877" spans="1:2" ht="14.4">
      <c r="A877" s="68">
        <v>44344</v>
      </c>
      <c r="B877" s="70">
        <v>1650454</v>
      </c>
    </row>
    <row r="878" spans="1:2" ht="14.4">
      <c r="A878" s="68">
        <v>44345</v>
      </c>
      <c r="B878" s="70">
        <v>1900170</v>
      </c>
    </row>
    <row r="879" spans="1:2" ht="14.4">
      <c r="A879" s="68">
        <v>44346</v>
      </c>
      <c r="B879" s="70">
        <v>1682752</v>
      </c>
    </row>
    <row r="880" spans="1:2" ht="14.4">
      <c r="A880" s="68">
        <v>44347</v>
      </c>
      <c r="B880" s="70">
        <v>1587910</v>
      </c>
    </row>
    <row r="881" spans="1:2" ht="14.4">
      <c r="A881" s="68">
        <v>44348</v>
      </c>
      <c r="B881" s="70">
        <v>1815931</v>
      </c>
    </row>
    <row r="882" spans="1:2" ht="14.4">
      <c r="A882" s="68">
        <v>44349</v>
      </c>
      <c r="B882" s="70">
        <v>1879885</v>
      </c>
    </row>
    <row r="883" spans="1:2" ht="14.4">
      <c r="A883" s="68">
        <v>44350</v>
      </c>
      <c r="B883" s="70">
        <v>1681192</v>
      </c>
    </row>
    <row r="884" spans="1:2" ht="14.4">
      <c r="A884" s="68">
        <v>44351</v>
      </c>
      <c r="B884" s="70">
        <v>1984658</v>
      </c>
    </row>
    <row r="885" spans="1:2" ht="14.4">
      <c r="A885" s="68">
        <v>44352</v>
      </c>
      <c r="B885" s="70">
        <v>1828396</v>
      </c>
    </row>
    <row r="886" spans="1:2" ht="14.4">
      <c r="A886" s="68">
        <v>44353</v>
      </c>
      <c r="B886" s="70">
        <v>1560561</v>
      </c>
    </row>
    <row r="887" spans="1:2" ht="14.4">
      <c r="A887" s="68">
        <v>44354</v>
      </c>
      <c r="B887" s="70">
        <v>1669537</v>
      </c>
    </row>
    <row r="888" spans="1:2" ht="14.4">
      <c r="A888" s="68">
        <v>44355</v>
      </c>
      <c r="B888" s="70">
        <v>1975189</v>
      </c>
    </row>
    <row r="889" spans="1:2" ht="14.4">
      <c r="A889" s="68">
        <v>44356</v>
      </c>
      <c r="B889" s="70">
        <v>2028961</v>
      </c>
    </row>
    <row r="890" spans="1:2" ht="14.4">
      <c r="A890" s="68">
        <v>44357</v>
      </c>
      <c r="B890" s="70">
        <v>1812797</v>
      </c>
    </row>
    <row r="891" spans="1:2" ht="14.4">
      <c r="A891" s="68">
        <v>44358</v>
      </c>
      <c r="B891" s="70">
        <v>2097433</v>
      </c>
    </row>
    <row r="892" spans="1:2" ht="14.4">
      <c r="A892" s="68">
        <v>44359</v>
      </c>
      <c r="B892" s="70">
        <v>1800954</v>
      </c>
    </row>
    <row r="893" spans="1:2" ht="14.4">
      <c r="A893" s="68">
        <v>44360</v>
      </c>
      <c r="B893" s="70">
        <v>1678688</v>
      </c>
    </row>
    <row r="894" spans="1:2" ht="14.4">
      <c r="A894" s="68">
        <v>44361</v>
      </c>
      <c r="B894" s="70">
        <v>1792370</v>
      </c>
    </row>
    <row r="895" spans="1:2" ht="14.4">
      <c r="A895" s="68">
        <v>44362</v>
      </c>
      <c r="B895" s="70">
        <v>2039425</v>
      </c>
    </row>
    <row r="896" spans="1:2" ht="14.4">
      <c r="A896" s="68">
        <v>44363</v>
      </c>
      <c r="B896" s="70">
        <v>2081115</v>
      </c>
    </row>
    <row r="897" spans="1:2" ht="14.4">
      <c r="A897" s="68">
        <v>44364</v>
      </c>
      <c r="B897" s="70">
        <v>1882381</v>
      </c>
    </row>
    <row r="898" spans="1:2" ht="14.4">
      <c r="A898" s="68">
        <v>44365</v>
      </c>
      <c r="B898" s="70">
        <v>2100761</v>
      </c>
    </row>
    <row r="899" spans="1:2" ht="14.4">
      <c r="A899" s="68">
        <v>44366</v>
      </c>
      <c r="B899" s="70">
        <v>2030577</v>
      </c>
    </row>
    <row r="900" spans="1:2" ht="14.4">
      <c r="A900" s="68">
        <v>44367</v>
      </c>
      <c r="B900" s="70">
        <v>1795141</v>
      </c>
    </row>
    <row r="901" spans="1:2" ht="14.4">
      <c r="A901" s="68">
        <v>44368</v>
      </c>
      <c r="B901" s="70">
        <v>1801329</v>
      </c>
    </row>
    <row r="902" spans="1:2" ht="14.4">
      <c r="A902" s="68">
        <v>44369</v>
      </c>
      <c r="B902" s="70">
        <v>2085327</v>
      </c>
    </row>
    <row r="903" spans="1:2" ht="14.4">
      <c r="A903" s="68">
        <v>44370</v>
      </c>
      <c r="B903" s="70">
        <v>2137584</v>
      </c>
    </row>
    <row r="904" spans="1:2" ht="14.4">
      <c r="A904" s="68">
        <v>44371</v>
      </c>
      <c r="B904" s="70">
        <v>1918705</v>
      </c>
    </row>
    <row r="905" spans="1:2" ht="14.4">
      <c r="A905" s="68">
        <v>44372</v>
      </c>
      <c r="B905" s="70">
        <v>2167380</v>
      </c>
    </row>
    <row r="906" spans="1:2" ht="14.4">
      <c r="A906" s="68">
        <v>44373</v>
      </c>
      <c r="B906" s="70">
        <v>2066964</v>
      </c>
    </row>
    <row r="907" spans="1:2" ht="14.4">
      <c r="A907" s="68">
        <v>44374</v>
      </c>
      <c r="B907" s="70">
        <v>1808306</v>
      </c>
    </row>
    <row r="908" spans="1:2" ht="14.4">
      <c r="A908" s="68">
        <v>44375</v>
      </c>
      <c r="B908" s="70">
        <v>1920663</v>
      </c>
    </row>
    <row r="909" spans="1:2" ht="14.4">
      <c r="A909" s="68">
        <v>44376</v>
      </c>
      <c r="B909" s="70">
        <v>2147090</v>
      </c>
    </row>
    <row r="910" spans="1:2" ht="14.4">
      <c r="A910" s="68">
        <v>44377</v>
      </c>
      <c r="B910" s="70">
        <v>2196411</v>
      </c>
    </row>
    <row r="911" spans="1:2" ht="14.4">
      <c r="A911" s="68">
        <v>44378</v>
      </c>
      <c r="B911" s="70">
        <v>1915017</v>
      </c>
    </row>
    <row r="912" spans="1:2" ht="14.4">
      <c r="A912" s="68">
        <v>44379</v>
      </c>
      <c r="B912" s="70">
        <v>1681896</v>
      </c>
    </row>
    <row r="913" spans="1:2" ht="14.4">
      <c r="A913" s="68">
        <v>44380</v>
      </c>
      <c r="B913" s="70">
        <v>2160147</v>
      </c>
    </row>
    <row r="914" spans="1:2" ht="14.4">
      <c r="A914" s="68">
        <v>44381</v>
      </c>
      <c r="B914" s="70">
        <v>1889911</v>
      </c>
    </row>
    <row r="915" spans="1:2" ht="14.4">
      <c r="A915" s="68">
        <v>44382</v>
      </c>
      <c r="B915" s="70">
        <v>1880160</v>
      </c>
    </row>
    <row r="916" spans="1:2" ht="14.4">
      <c r="A916" s="68">
        <v>44383</v>
      </c>
      <c r="B916" s="70">
        <v>2027364</v>
      </c>
    </row>
    <row r="917" spans="1:2" ht="14.4">
      <c r="A917" s="68">
        <v>44384</v>
      </c>
      <c r="B917" s="70">
        <v>2147903</v>
      </c>
    </row>
    <row r="918" spans="1:2" ht="14.4">
      <c r="A918" s="68">
        <v>44385</v>
      </c>
      <c r="B918" s="70">
        <v>1987652</v>
      </c>
    </row>
    <row r="919" spans="1:2" ht="14.4">
      <c r="A919" s="68">
        <v>44386</v>
      </c>
      <c r="B919" s="70">
        <v>2198635</v>
      </c>
    </row>
    <row r="920" spans="1:2" ht="14.4">
      <c r="A920" s="68">
        <v>44387</v>
      </c>
      <c r="B920" s="70">
        <v>2093066</v>
      </c>
    </row>
    <row r="921" spans="1:2" ht="14.4">
      <c r="A921" s="68">
        <v>44388</v>
      </c>
      <c r="B921" s="70">
        <v>1832878</v>
      </c>
    </row>
    <row r="922" spans="1:2" ht="14.4">
      <c r="A922" s="68">
        <v>44389</v>
      </c>
      <c r="B922" s="70">
        <v>1900945</v>
      </c>
    </row>
    <row r="923" spans="1:2" ht="14.4">
      <c r="A923" s="68">
        <v>44390</v>
      </c>
      <c r="B923" s="70">
        <v>2152053</v>
      </c>
    </row>
    <row r="924" spans="1:2" ht="14.4">
      <c r="A924" s="68">
        <v>44391</v>
      </c>
      <c r="B924" s="70">
        <v>2199815</v>
      </c>
    </row>
    <row r="925" spans="1:2" ht="14.4">
      <c r="A925" s="68">
        <v>44392</v>
      </c>
      <c r="B925" s="70">
        <v>1979981</v>
      </c>
    </row>
    <row r="926" spans="1:2" ht="14.4">
      <c r="A926" s="68">
        <v>44393</v>
      </c>
      <c r="B926" s="70">
        <v>2227704</v>
      </c>
    </row>
    <row r="927" spans="1:2" ht="14.4">
      <c r="A927" s="68">
        <v>44394</v>
      </c>
      <c r="B927" s="70">
        <v>2141429</v>
      </c>
    </row>
    <row r="928" spans="1:2" ht="14.4">
      <c r="A928" s="68">
        <v>44395</v>
      </c>
      <c r="B928" s="70">
        <v>1871986</v>
      </c>
    </row>
    <row r="929" spans="1:2" ht="14.4">
      <c r="A929" s="68">
        <v>44396</v>
      </c>
      <c r="B929" s="70">
        <v>1934918</v>
      </c>
    </row>
    <row r="930" spans="1:2" ht="14.4">
      <c r="A930" s="68">
        <v>44397</v>
      </c>
      <c r="B930" s="70">
        <v>2101343</v>
      </c>
    </row>
    <row r="931" spans="1:2" ht="14.4">
      <c r="A931" s="68">
        <v>44398</v>
      </c>
      <c r="B931" s="70">
        <v>2159300</v>
      </c>
    </row>
    <row r="932" spans="1:2" ht="14.4">
      <c r="A932" s="68">
        <v>44399</v>
      </c>
      <c r="B932" s="70">
        <v>1942871</v>
      </c>
    </row>
    <row r="933" spans="1:2" ht="14.4">
      <c r="A933" s="68">
        <v>44400</v>
      </c>
      <c r="B933" s="70">
        <v>2177129</v>
      </c>
    </row>
    <row r="934" spans="1:2" ht="14.4">
      <c r="A934" s="68">
        <v>44401</v>
      </c>
      <c r="B934" s="70">
        <v>2124474</v>
      </c>
    </row>
    <row r="935" spans="1:2" ht="14.4">
      <c r="A935" s="68">
        <v>44402</v>
      </c>
      <c r="B935" s="70">
        <v>1858328</v>
      </c>
    </row>
    <row r="936" spans="1:2" ht="14.4">
      <c r="A936" s="68">
        <v>44403</v>
      </c>
      <c r="B936" s="70">
        <v>1923980</v>
      </c>
    </row>
    <row r="937" spans="1:2" ht="14.4">
      <c r="A937" s="68">
        <v>44404</v>
      </c>
      <c r="B937" s="70">
        <v>2127634</v>
      </c>
    </row>
    <row r="938" spans="1:2" ht="14.4">
      <c r="A938" s="68">
        <v>44405</v>
      </c>
      <c r="B938" s="70">
        <v>2198585</v>
      </c>
    </row>
    <row r="939" spans="1:2" ht="14.4">
      <c r="A939" s="68">
        <v>44406</v>
      </c>
      <c r="B939" s="70">
        <v>2007412</v>
      </c>
    </row>
    <row r="940" spans="1:2" ht="14.4">
      <c r="A940" s="68">
        <v>44407</v>
      </c>
      <c r="B940" s="70">
        <v>2238462</v>
      </c>
    </row>
    <row r="941" spans="1:2" ht="14.4">
      <c r="A941" s="68">
        <v>44408</v>
      </c>
      <c r="B941" s="70">
        <v>2031758</v>
      </c>
    </row>
    <row r="942" spans="1:2" ht="14.4">
      <c r="A942" s="68">
        <v>44409</v>
      </c>
      <c r="B942" s="70">
        <v>1797120</v>
      </c>
    </row>
    <row r="943" spans="1:2" ht="14.4">
      <c r="A943" s="68">
        <v>44410</v>
      </c>
      <c r="B943" s="70">
        <v>1855299</v>
      </c>
    </row>
    <row r="944" spans="1:2" ht="14.4">
      <c r="A944" s="68">
        <v>44411</v>
      </c>
      <c r="B944" s="70">
        <v>2063720</v>
      </c>
    </row>
    <row r="945" spans="1:2" ht="14.4">
      <c r="A945" s="68">
        <v>44412</v>
      </c>
      <c r="B945" s="70">
        <v>2109091</v>
      </c>
    </row>
    <row r="946" spans="1:2" ht="14.4">
      <c r="A946" s="68">
        <v>44413</v>
      </c>
      <c r="B946" s="70">
        <v>1925641</v>
      </c>
    </row>
    <row r="947" spans="1:2" ht="14.4">
      <c r="A947" s="68">
        <v>44414</v>
      </c>
      <c r="B947" s="70">
        <v>2168264</v>
      </c>
    </row>
    <row r="948" spans="1:2" ht="14.4">
      <c r="A948" s="68">
        <v>44415</v>
      </c>
      <c r="B948" s="70">
        <v>2022858</v>
      </c>
    </row>
    <row r="949" spans="1:2" ht="14.4">
      <c r="A949" s="68">
        <v>44416</v>
      </c>
      <c r="B949" s="70">
        <v>1727075</v>
      </c>
    </row>
    <row r="950" spans="1:2" ht="14.4">
      <c r="A950" s="68">
        <v>44417</v>
      </c>
      <c r="B950" s="70">
        <v>1761348</v>
      </c>
    </row>
    <row r="951" spans="1:2" ht="14.4">
      <c r="A951" s="68">
        <v>44418</v>
      </c>
      <c r="B951" s="70">
        <v>2045301</v>
      </c>
    </row>
    <row r="952" spans="1:2" ht="14.4">
      <c r="A952" s="68">
        <v>44419</v>
      </c>
      <c r="B952" s="70">
        <v>2065379</v>
      </c>
    </row>
    <row r="953" spans="1:2" ht="14.4">
      <c r="A953" s="68">
        <v>44420</v>
      </c>
      <c r="B953" s="70">
        <v>1811767</v>
      </c>
    </row>
    <row r="954" spans="1:2" ht="14.4">
      <c r="A954" s="68">
        <v>44421</v>
      </c>
      <c r="B954" s="70">
        <v>2114166</v>
      </c>
    </row>
    <row r="955" spans="1:2" ht="14.4">
      <c r="A955" s="68">
        <v>44422</v>
      </c>
      <c r="B955" s="70">
        <v>1980585</v>
      </c>
    </row>
    <row r="956" spans="1:2" ht="14.4">
      <c r="A956" s="68">
        <v>44423</v>
      </c>
      <c r="B956" s="70">
        <v>1607238</v>
      </c>
    </row>
    <row r="957" spans="1:2" ht="14.4">
      <c r="A957" s="68">
        <v>44424</v>
      </c>
      <c r="B957" s="70">
        <v>1678231</v>
      </c>
    </row>
    <row r="958" spans="1:2" ht="14.4">
      <c r="A958" s="68">
        <v>44425</v>
      </c>
      <c r="B958" s="70">
        <v>1945026</v>
      </c>
    </row>
    <row r="959" spans="1:2" ht="14.4">
      <c r="A959" s="68">
        <v>44426</v>
      </c>
      <c r="B959" s="70">
        <v>1990608</v>
      </c>
    </row>
    <row r="960" spans="1:2" ht="14.4">
      <c r="A960" s="68">
        <v>44427</v>
      </c>
      <c r="B960" s="70">
        <v>1685462</v>
      </c>
    </row>
    <row r="961" spans="1:2" ht="14.4">
      <c r="A961" s="68">
        <v>44428</v>
      </c>
      <c r="B961" s="70">
        <v>1965020</v>
      </c>
    </row>
    <row r="962" spans="1:2" ht="14.4">
      <c r="A962" s="68">
        <v>44429</v>
      </c>
      <c r="B962" s="70">
        <v>1820355</v>
      </c>
    </row>
    <row r="963" spans="1:2" ht="14.4">
      <c r="A963" s="68">
        <v>44430</v>
      </c>
      <c r="B963" s="70">
        <v>1468219</v>
      </c>
    </row>
    <row r="964" spans="1:2" ht="14.4">
      <c r="A964" s="68">
        <v>44431</v>
      </c>
      <c r="B964" s="70">
        <v>1539707</v>
      </c>
    </row>
    <row r="965" spans="1:2" ht="14.4">
      <c r="A965" s="68">
        <v>44432</v>
      </c>
      <c r="B965" s="70">
        <v>1826310</v>
      </c>
    </row>
    <row r="966" spans="1:2" ht="14.4">
      <c r="A966" s="68">
        <v>44433</v>
      </c>
      <c r="B966" s="70">
        <v>1853622</v>
      </c>
    </row>
    <row r="967" spans="1:2" ht="14.4">
      <c r="A967" s="68">
        <v>44434</v>
      </c>
      <c r="B967" s="70">
        <v>1511294</v>
      </c>
    </row>
    <row r="968" spans="1:2" ht="14.4">
      <c r="A968" s="68">
        <v>44435</v>
      </c>
      <c r="B968" s="70">
        <v>1900658</v>
      </c>
    </row>
    <row r="969" spans="1:2" ht="14.4">
      <c r="A969" s="68">
        <v>44436</v>
      </c>
      <c r="B969" s="70">
        <v>1629475</v>
      </c>
    </row>
    <row r="970" spans="1:2" ht="14.4">
      <c r="A970" s="68">
        <v>44437</v>
      </c>
      <c r="B970" s="70">
        <v>1345064</v>
      </c>
    </row>
    <row r="971" spans="1:2" ht="14.4">
      <c r="A971" s="68">
        <v>44438</v>
      </c>
      <c r="B971" s="70">
        <v>1465197</v>
      </c>
    </row>
    <row r="972" spans="1:2" ht="14.4">
      <c r="A972" s="68">
        <v>44439</v>
      </c>
      <c r="B972" s="70">
        <v>1896846</v>
      </c>
    </row>
    <row r="973" spans="1:2" ht="14.4">
      <c r="A973" s="68">
        <v>44440</v>
      </c>
      <c r="B973" s="70">
        <v>2129999</v>
      </c>
    </row>
    <row r="974" spans="1:2" ht="14.4">
      <c r="A974" s="68">
        <v>44441</v>
      </c>
      <c r="B974" s="70">
        <v>1545955</v>
      </c>
    </row>
    <row r="975" spans="1:2" ht="14.4">
      <c r="A975" s="68">
        <v>44442</v>
      </c>
      <c r="B975" s="70">
        <v>1630786</v>
      </c>
    </row>
    <row r="976" spans="1:2" ht="14.4">
      <c r="A976" s="68">
        <v>44443</v>
      </c>
      <c r="B976" s="70">
        <v>2025556</v>
      </c>
    </row>
    <row r="977" spans="1:2" ht="14.4">
      <c r="A977" s="68">
        <v>44444</v>
      </c>
      <c r="B977" s="70">
        <v>1662932</v>
      </c>
    </row>
    <row r="978" spans="1:2" ht="14.4">
      <c r="A978" s="68">
        <v>44445</v>
      </c>
      <c r="B978" s="70">
        <v>1439804</v>
      </c>
    </row>
    <row r="979" spans="1:2" ht="14.4">
      <c r="A979" s="68">
        <v>44446</v>
      </c>
      <c r="B979" s="70">
        <v>1685668</v>
      </c>
    </row>
    <row r="980" spans="1:2" ht="14.4">
      <c r="A980" s="68">
        <v>44447</v>
      </c>
      <c r="B980" s="70">
        <v>1792979</v>
      </c>
    </row>
    <row r="981" spans="1:2" ht="14.4">
      <c r="A981" s="68">
        <v>44448</v>
      </c>
      <c r="B981" s="70">
        <v>1363653</v>
      </c>
    </row>
    <row r="982" spans="1:2" ht="14.4">
      <c r="A982" s="68">
        <v>44449</v>
      </c>
      <c r="B982" s="70">
        <v>1966456</v>
      </c>
    </row>
    <row r="983" spans="1:2" ht="14.4">
      <c r="A983" s="68">
        <v>44450</v>
      </c>
      <c r="B983" s="70">
        <v>1672895</v>
      </c>
    </row>
    <row r="984" spans="1:2" ht="14.4">
      <c r="A984" s="68">
        <v>44451</v>
      </c>
      <c r="B984" s="70">
        <v>1271516</v>
      </c>
    </row>
    <row r="985" spans="1:2" ht="14.4">
      <c r="A985" s="68">
        <v>44452</v>
      </c>
      <c r="B985" s="70">
        <v>1455913</v>
      </c>
    </row>
    <row r="986" spans="1:2" ht="14.4">
      <c r="A986" s="68">
        <v>44453</v>
      </c>
      <c r="B986" s="70">
        <v>1851345</v>
      </c>
    </row>
    <row r="987" spans="1:2" ht="14.4">
      <c r="A987" s="68">
        <v>44454</v>
      </c>
      <c r="B987" s="70">
        <v>1942337</v>
      </c>
    </row>
    <row r="988" spans="1:2" ht="14.4">
      <c r="A988" s="68">
        <v>44455</v>
      </c>
      <c r="B988" s="70">
        <v>1476269</v>
      </c>
    </row>
    <row r="989" spans="1:2" ht="14.4">
      <c r="A989" s="68">
        <v>44456</v>
      </c>
      <c r="B989" s="70">
        <v>2075468</v>
      </c>
    </row>
    <row r="990" spans="1:2" ht="14.4">
      <c r="A990" s="68">
        <v>44457</v>
      </c>
      <c r="B990" s="70">
        <v>1820152</v>
      </c>
    </row>
    <row r="991" spans="1:2" ht="14.4">
      <c r="A991" s="68">
        <v>44458</v>
      </c>
      <c r="B991" s="70">
        <v>1338166</v>
      </c>
    </row>
    <row r="992" spans="1:2" ht="14.4">
      <c r="A992" s="68">
        <v>44459</v>
      </c>
      <c r="B992" s="70">
        <v>1460478</v>
      </c>
    </row>
    <row r="993" spans="1:2" ht="14.4">
      <c r="A993" s="68">
        <v>44460</v>
      </c>
      <c r="B993" s="70">
        <v>1904732</v>
      </c>
    </row>
    <row r="994" spans="1:2" ht="14.4">
      <c r="A994" s="68">
        <v>44461</v>
      </c>
      <c r="B994" s="70">
        <v>2019891</v>
      </c>
    </row>
    <row r="995" spans="1:2" ht="14.4">
      <c r="A995" s="68">
        <v>44462</v>
      </c>
      <c r="B995" s="70">
        <v>1525438</v>
      </c>
    </row>
    <row r="996" spans="1:2" ht="14.4">
      <c r="A996" s="68">
        <v>44463</v>
      </c>
      <c r="B996" s="70">
        <v>2102155</v>
      </c>
    </row>
    <row r="997" spans="1:2" ht="14.4">
      <c r="A997" s="68">
        <v>44464</v>
      </c>
      <c r="B997" s="70">
        <v>1849171</v>
      </c>
    </row>
    <row r="998" spans="1:2" ht="14.4">
      <c r="A998" s="68">
        <v>44465</v>
      </c>
      <c r="B998" s="70">
        <v>1334997</v>
      </c>
    </row>
    <row r="999" spans="1:2" ht="14.4">
      <c r="A999" s="68">
        <v>44466</v>
      </c>
      <c r="B999" s="70">
        <v>1448369</v>
      </c>
    </row>
    <row r="1000" spans="1:2" ht="14.4">
      <c r="A1000" s="68">
        <v>44467</v>
      </c>
      <c r="B1000" s="70">
        <v>1934592</v>
      </c>
    </row>
    <row r="1001" spans="1:2" ht="14.4">
      <c r="A1001" s="68">
        <v>44468</v>
      </c>
      <c r="B1001" s="70">
        <v>2011794</v>
      </c>
    </row>
    <row r="1002" spans="1:2" ht="14.4">
      <c r="A1002" s="68">
        <v>44469</v>
      </c>
      <c r="B1002" s="70">
        <v>1534114</v>
      </c>
    </row>
    <row r="1003" spans="1:2" ht="14.4">
      <c r="A1003" s="68">
        <v>44470</v>
      </c>
      <c r="B1003" s="70">
        <v>2100167</v>
      </c>
    </row>
    <row r="1004" spans="1:2" ht="14.4">
      <c r="A1004" s="68">
        <v>44471</v>
      </c>
      <c r="B1004" s="70">
        <v>1842054</v>
      </c>
    </row>
    <row r="1005" spans="1:2" ht="14.4">
      <c r="A1005" s="68">
        <v>44472</v>
      </c>
      <c r="B1005" s="70">
        <v>1390201</v>
      </c>
    </row>
    <row r="1006" spans="1:2" ht="14.4">
      <c r="A1006" s="68">
        <v>44473</v>
      </c>
      <c r="B1006" s="70">
        <v>1563565</v>
      </c>
    </row>
    <row r="1007" spans="1:2" ht="14.4">
      <c r="A1007" s="68">
        <v>44474</v>
      </c>
      <c r="B1007" s="70">
        <v>2063090</v>
      </c>
    </row>
    <row r="1008" spans="1:2" ht="14.4">
      <c r="A1008" s="68">
        <v>44475</v>
      </c>
      <c r="B1008" s="70">
        <v>2169783</v>
      </c>
    </row>
    <row r="1009" spans="1:2" ht="14.4">
      <c r="A1009" s="68">
        <v>44476</v>
      </c>
      <c r="B1009" s="70">
        <v>1645563</v>
      </c>
    </row>
    <row r="1010" spans="1:2" ht="14.4">
      <c r="A1010" s="68">
        <v>44477</v>
      </c>
      <c r="B1010" s="70">
        <v>2086146</v>
      </c>
    </row>
    <row r="1011" spans="1:2" ht="14.4">
      <c r="A1011" s="68">
        <v>44478</v>
      </c>
      <c r="B1011" s="70">
        <v>2083627</v>
      </c>
    </row>
    <row r="1012" spans="1:2" ht="14.4">
      <c r="A1012" s="68">
        <v>44479</v>
      </c>
      <c r="B1012" s="70">
        <v>1695970</v>
      </c>
    </row>
    <row r="1013" spans="1:2" ht="14.4">
      <c r="A1013" s="68">
        <v>44480</v>
      </c>
      <c r="B1013" s="70">
        <v>1641419</v>
      </c>
    </row>
    <row r="1014" spans="1:2" ht="14.4">
      <c r="A1014" s="68">
        <v>44481</v>
      </c>
      <c r="B1014" s="70">
        <v>2048398</v>
      </c>
    </row>
    <row r="1015" spans="1:2" ht="14.4">
      <c r="A1015" s="68">
        <v>44482</v>
      </c>
      <c r="B1015" s="70">
        <v>2070878</v>
      </c>
    </row>
    <row r="1016" spans="1:2" ht="14.4">
      <c r="A1016" s="68">
        <v>44483</v>
      </c>
      <c r="B1016" s="70">
        <v>1704466</v>
      </c>
    </row>
    <row r="1017" spans="1:2" ht="14.4">
      <c r="A1017" s="68">
        <v>44484</v>
      </c>
      <c r="B1017" s="70">
        <v>2213296</v>
      </c>
    </row>
    <row r="1018" spans="1:2" ht="14.4">
      <c r="A1018" s="68">
        <v>44486</v>
      </c>
      <c r="B1018" s="70">
        <v>2001297</v>
      </c>
    </row>
    <row r="1019" spans="1:2" ht="14.4">
      <c r="A1019" s="68">
        <v>44487</v>
      </c>
      <c r="B1019" s="70">
        <v>1446353</v>
      </c>
    </row>
    <row r="1020" spans="1:2" ht="14.4">
      <c r="A1020" s="68">
        <v>44488</v>
      </c>
      <c r="B1020" s="70">
        <v>1647089</v>
      </c>
    </row>
    <row r="1021" spans="1:2" ht="14.4">
      <c r="A1021" s="68">
        <v>44489</v>
      </c>
      <c r="B1021" s="70">
        <v>2046694</v>
      </c>
    </row>
    <row r="1022" spans="1:2" ht="14.4">
      <c r="A1022" s="68">
        <v>44490</v>
      </c>
      <c r="B1022" s="70">
        <v>2108582</v>
      </c>
    </row>
    <row r="1023" spans="1:2" ht="14.4">
      <c r="A1023" s="68">
        <v>44491</v>
      </c>
      <c r="B1023" s="70">
        <v>1626185</v>
      </c>
    </row>
    <row r="1024" spans="1:2" ht="14.4">
      <c r="A1024" s="68">
        <v>44492</v>
      </c>
      <c r="B1024" s="70">
        <v>2107839</v>
      </c>
    </row>
    <row r="1025" spans="1:2" ht="14.4">
      <c r="A1025" s="68">
        <v>44493</v>
      </c>
      <c r="B1025" s="70">
        <v>1989373</v>
      </c>
    </row>
    <row r="1026" spans="1:2" ht="14.4">
      <c r="A1026" s="68">
        <v>44494</v>
      </c>
      <c r="B1026" s="70">
        <v>1503587</v>
      </c>
    </row>
    <row r="1027" spans="1:2" ht="14.4">
      <c r="A1027" s="68">
        <v>44495</v>
      </c>
      <c r="B1027" s="70">
        <v>1547075</v>
      </c>
    </row>
    <row r="1028" spans="1:2" ht="14.4">
      <c r="A1028" s="68">
        <v>44496</v>
      </c>
      <c r="B1028" s="70">
        <v>1927041</v>
      </c>
    </row>
    <row r="1029" spans="1:2" ht="14.4">
      <c r="A1029" s="68">
        <v>44497</v>
      </c>
      <c r="B1029" s="70">
        <v>1982773</v>
      </c>
    </row>
    <row r="1030" spans="1:2" ht="14.4">
      <c r="A1030" s="68">
        <v>44498</v>
      </c>
      <c r="B1030" s="70">
        <v>1518020</v>
      </c>
    </row>
    <row r="1031" spans="1:2" ht="14.4">
      <c r="A1031" s="68">
        <v>44499</v>
      </c>
      <c r="B1031" s="70">
        <v>1845965</v>
      </c>
    </row>
    <row r="1032" spans="1:2" ht="14.4">
      <c r="A1032" s="68">
        <v>44500</v>
      </c>
      <c r="B1032" s="70">
        <v>1992577</v>
      </c>
    </row>
    <row r="1033" spans="1:2" ht="14.4">
      <c r="A1033" s="68">
        <v>44501</v>
      </c>
      <c r="B1033" s="70">
        <v>1487874</v>
      </c>
    </row>
    <row r="1034" spans="1:2" ht="14.4">
      <c r="A1034" s="68">
        <v>44502</v>
      </c>
      <c r="B1034" s="70">
        <v>1525948</v>
      </c>
    </row>
    <row r="1035" spans="1:2" ht="14.4">
      <c r="A1035" s="68">
        <v>44503</v>
      </c>
      <c r="B1035" s="70">
        <v>1940302</v>
      </c>
    </row>
    <row r="1036" spans="1:2" ht="14.4">
      <c r="A1036" s="68">
        <v>44504</v>
      </c>
      <c r="B1036" s="70">
        <v>2035406</v>
      </c>
    </row>
    <row r="1037" spans="1:2" ht="14.4">
      <c r="A1037" s="68">
        <v>44505</v>
      </c>
      <c r="B1037" s="70">
        <v>1527465</v>
      </c>
    </row>
    <row r="1038" spans="1:2" ht="14.4">
      <c r="A1038" s="68">
        <v>44506</v>
      </c>
      <c r="B1038" s="70">
        <v>2152721</v>
      </c>
    </row>
    <row r="1039" spans="1:2" ht="14.4">
      <c r="A1039" s="68">
        <v>44507</v>
      </c>
      <c r="B1039" s="70">
        <v>1955530</v>
      </c>
    </row>
    <row r="1040" spans="1:2" ht="14.4">
      <c r="A1040" s="68">
        <v>44508</v>
      </c>
      <c r="B1040" s="70">
        <v>1456657</v>
      </c>
    </row>
    <row r="1041" spans="1:2" ht="14.4">
      <c r="A1041" s="68">
        <v>44509</v>
      </c>
      <c r="B1041" s="70">
        <v>1691526</v>
      </c>
    </row>
    <row r="1042" spans="1:2" ht="14.4">
      <c r="A1042" s="68">
        <v>44510</v>
      </c>
      <c r="B1042" s="70">
        <v>2064753</v>
      </c>
    </row>
    <row r="1043" spans="1:2" ht="14.4">
      <c r="A1043" s="68">
        <v>44511</v>
      </c>
      <c r="B1043" s="70">
        <v>2001439</v>
      </c>
    </row>
    <row r="1044" spans="1:2" ht="14.4">
      <c r="A1044" s="68">
        <v>44512</v>
      </c>
      <c r="B1044" s="70">
        <v>1559772</v>
      </c>
    </row>
    <row r="1045" spans="1:2" ht="14.4">
      <c r="A1045" s="68">
        <v>44513</v>
      </c>
      <c r="B1045" s="70">
        <v>2150150</v>
      </c>
    </row>
    <row r="1046" spans="1:2" ht="14.4">
      <c r="A1046" s="68">
        <v>44514</v>
      </c>
      <c r="B1046" s="70">
        <v>2010601</v>
      </c>
    </row>
    <row r="1047" spans="1:2" ht="14.4">
      <c r="A1047" s="68">
        <v>44515</v>
      </c>
      <c r="B1047" s="70">
        <v>1491890</v>
      </c>
    </row>
    <row r="1048" spans="1:2" ht="14.4">
      <c r="A1048" s="68">
        <v>44516</v>
      </c>
      <c r="B1048" s="70">
        <v>1624511</v>
      </c>
    </row>
    <row r="1049" spans="1:2" ht="14.4">
      <c r="A1049" s="68">
        <v>44517</v>
      </c>
      <c r="B1049" s="70">
        <v>2044545</v>
      </c>
    </row>
    <row r="1050" spans="1:2" ht="14.4">
      <c r="A1050" s="68">
        <v>44518</v>
      </c>
      <c r="B1050" s="70">
        <v>2242956</v>
      </c>
    </row>
    <row r="1051" spans="1:2" ht="14.4">
      <c r="A1051" s="68">
        <v>44519</v>
      </c>
      <c r="B1051" s="70">
        <v>2004579</v>
      </c>
    </row>
    <row r="1052" spans="1:2" ht="14.4">
      <c r="A1052" s="68">
        <v>44520</v>
      </c>
      <c r="B1052" s="70">
        <v>2213716</v>
      </c>
    </row>
    <row r="1053" spans="1:2" ht="14.4">
      <c r="A1053" s="68">
        <v>44521</v>
      </c>
      <c r="B1053" s="70">
        <v>2081064</v>
      </c>
    </row>
    <row r="1054" spans="1:2" ht="14.4">
      <c r="A1054" s="68">
        <v>44522</v>
      </c>
      <c r="B1054" s="70">
        <v>2207949</v>
      </c>
    </row>
    <row r="1055" spans="1:2" ht="14.4">
      <c r="A1055" s="68">
        <v>44523</v>
      </c>
      <c r="B1055" s="70">
        <v>2311978</v>
      </c>
    </row>
    <row r="1056" spans="1:2" ht="14.4">
      <c r="A1056" s="68">
        <v>44524</v>
      </c>
      <c r="B1056" s="70">
        <v>1382230</v>
      </c>
    </row>
    <row r="1057" spans="1:2" ht="14.4">
      <c r="A1057" s="68">
        <v>44525</v>
      </c>
      <c r="B1057" s="70">
        <v>1778983</v>
      </c>
    </row>
    <row r="1058" spans="1:2" ht="14.4">
      <c r="A1058" s="68">
        <v>44526</v>
      </c>
      <c r="B1058" s="70">
        <v>2208192</v>
      </c>
    </row>
    <row r="1059" spans="1:2" ht="14.4">
      <c r="A1059" s="68">
        <v>44527</v>
      </c>
      <c r="B1059" s="70">
        <v>2451300</v>
      </c>
    </row>
    <row r="1060" spans="1:2" ht="14.4">
      <c r="A1060" s="68">
        <v>44528</v>
      </c>
      <c r="B1060" s="70">
        <v>2237087</v>
      </c>
    </row>
    <row r="1061" spans="1:2" ht="14.4">
      <c r="A1061" s="68">
        <v>44529</v>
      </c>
      <c r="B1061" s="70">
        <v>1810460</v>
      </c>
    </row>
    <row r="1062" spans="1:2" ht="14.4">
      <c r="A1062" s="68">
        <v>44530</v>
      </c>
      <c r="B1062" s="70">
        <v>1660506</v>
      </c>
    </row>
    <row r="1063" spans="1:2" ht="14.4">
      <c r="A1063" s="68">
        <v>44531</v>
      </c>
      <c r="B1063" s="70">
        <v>1866275</v>
      </c>
    </row>
    <row r="1064" spans="1:2" ht="14.4">
      <c r="A1064" s="68">
        <v>44532</v>
      </c>
      <c r="B1064" s="70">
        <v>1952294</v>
      </c>
    </row>
    <row r="1065" spans="1:2" ht="14.4">
      <c r="A1065" s="68">
        <v>44533</v>
      </c>
      <c r="B1065" s="70">
        <v>1566729</v>
      </c>
    </row>
    <row r="1066" spans="1:2" ht="14.4">
      <c r="A1066" s="68">
        <v>44534</v>
      </c>
      <c r="B1066" s="70">
        <v>2068792</v>
      </c>
    </row>
    <row r="1067" spans="1:2" ht="14.4">
      <c r="A1067" s="68">
        <v>44535</v>
      </c>
      <c r="B1067" s="70">
        <v>1854048</v>
      </c>
    </row>
    <row r="1068" spans="1:2" ht="14.4">
      <c r="A1068" s="68">
        <v>44536</v>
      </c>
      <c r="B1068" s="70">
        <v>1459054</v>
      </c>
    </row>
    <row r="1069" spans="1:2" ht="14.4">
      <c r="A1069" s="68">
        <v>44537</v>
      </c>
      <c r="B1069" s="70">
        <v>1610785</v>
      </c>
    </row>
    <row r="1070" spans="1:2" ht="14.4">
      <c r="A1070" s="68">
        <v>44538</v>
      </c>
      <c r="B1070" s="70">
        <v>1959937</v>
      </c>
    </row>
    <row r="1071" spans="1:2" ht="14.4">
      <c r="A1071" s="68">
        <v>44539</v>
      </c>
      <c r="B1071" s="70">
        <v>2045674</v>
      </c>
    </row>
    <row r="1072" spans="1:2" ht="14.4">
      <c r="A1072" s="68">
        <v>44540</v>
      </c>
      <c r="B1072" s="70">
        <v>1669737</v>
      </c>
    </row>
    <row r="1073" spans="1:2" ht="14.4">
      <c r="A1073" s="68">
        <v>44541</v>
      </c>
      <c r="B1073" s="70">
        <v>2040364</v>
      </c>
    </row>
    <row r="1074" spans="1:2" ht="14.4">
      <c r="A1074" s="68">
        <v>44542</v>
      </c>
      <c r="B1074" s="70">
        <v>1912915</v>
      </c>
    </row>
    <row r="1075" spans="1:2" ht="14.4">
      <c r="A1075" s="68">
        <v>44543</v>
      </c>
      <c r="B1075" s="70">
        <v>1520251</v>
      </c>
    </row>
    <row r="1076" spans="1:2" ht="14.4">
      <c r="A1076" s="68">
        <v>44544</v>
      </c>
      <c r="B1076" s="70">
        <v>1762920</v>
      </c>
    </row>
    <row r="1077" spans="1:2" ht="14.4">
      <c r="A1077" s="68">
        <v>44545</v>
      </c>
      <c r="B1077" s="70">
        <v>2062579</v>
      </c>
    </row>
    <row r="1078" spans="1:2" ht="14.4">
      <c r="A1078" s="68">
        <v>44546</v>
      </c>
      <c r="B1078" s="70">
        <v>2233754</v>
      </c>
    </row>
    <row r="1079" spans="1:2" ht="14.4">
      <c r="A1079" s="68">
        <v>44547</v>
      </c>
      <c r="B1079" s="70">
        <v>2035273</v>
      </c>
    </row>
    <row r="1080" spans="1:2" ht="14.4">
      <c r="A1080" s="68">
        <v>44548</v>
      </c>
      <c r="B1080" s="70">
        <v>2118528</v>
      </c>
    </row>
    <row r="1081" spans="1:2" ht="14.4">
      <c r="A1081" s="68">
        <v>44549</v>
      </c>
      <c r="B1081" s="70">
        <v>2098540</v>
      </c>
    </row>
    <row r="1082" spans="1:2" ht="14.4">
      <c r="A1082" s="68">
        <v>44550</v>
      </c>
      <c r="B1082" s="70">
        <v>1979089</v>
      </c>
    </row>
    <row r="1083" spans="1:2" ht="14.4">
      <c r="A1083" s="68">
        <v>44551</v>
      </c>
      <c r="B1083" s="70">
        <v>2081297</v>
      </c>
    </row>
    <row r="1084" spans="1:2" ht="14.4">
      <c r="A1084" s="68">
        <v>44552</v>
      </c>
      <c r="B1084" s="70">
        <v>2187792</v>
      </c>
    </row>
    <row r="1085" spans="1:2" ht="14.4">
      <c r="A1085" s="68">
        <v>44553</v>
      </c>
      <c r="B1085" s="70">
        <v>1709601</v>
      </c>
    </row>
    <row r="1086" spans="1:2" ht="14.4">
      <c r="A1086" s="68">
        <v>44554</v>
      </c>
      <c r="B1086" s="70">
        <v>1533398</v>
      </c>
    </row>
    <row r="1087" spans="1:2" ht="14.4">
      <c r="A1087" s="68">
        <v>44555</v>
      </c>
      <c r="B1087" s="70">
        <v>2070554</v>
      </c>
    </row>
    <row r="1088" spans="1:2" ht="14.4">
      <c r="A1088" s="68">
        <v>44556</v>
      </c>
      <c r="B1088" s="70">
        <v>2089186</v>
      </c>
    </row>
    <row r="1089" spans="1:2" ht="14.4">
      <c r="A1089" s="68">
        <v>44557</v>
      </c>
      <c r="B1089" s="70">
        <v>1995747</v>
      </c>
    </row>
    <row r="1090" spans="1:2" ht="14.4">
      <c r="A1090" s="68">
        <v>44558</v>
      </c>
      <c r="B1090" s="70">
        <v>2017937</v>
      </c>
    </row>
    <row r="1091" spans="1:2" ht="14.4">
      <c r="A1091" s="68">
        <v>44559</v>
      </c>
      <c r="B1091" s="70">
        <v>2049604</v>
      </c>
    </row>
    <row r="1092" spans="1:2" ht="14.4">
      <c r="A1092" s="68">
        <v>44560</v>
      </c>
      <c r="B1092" s="70">
        <v>1650795</v>
      </c>
    </row>
    <row r="1093" spans="1:2" ht="14.4">
      <c r="A1093" s="68">
        <v>44561</v>
      </c>
      <c r="B1093" s="70">
        <v>1616850</v>
      </c>
    </row>
    <row r="1094" spans="1:2" ht="14.4">
      <c r="A1094" s="68">
        <v>44562</v>
      </c>
      <c r="B1094" s="70">
        <v>2026176</v>
      </c>
    </row>
    <row r="1095" spans="1:2" ht="14.4">
      <c r="A1095" s="68">
        <v>44563</v>
      </c>
      <c r="B1095" s="70">
        <v>1921966</v>
      </c>
    </row>
    <row r="1096" spans="1:2" ht="14.4">
      <c r="A1096" s="68">
        <v>44564</v>
      </c>
      <c r="B1096" s="70">
        <v>1673499</v>
      </c>
    </row>
    <row r="1097" spans="1:2" ht="14.4">
      <c r="A1097" s="68">
        <v>44565</v>
      </c>
      <c r="B1097" s="70">
        <v>1501170</v>
      </c>
    </row>
    <row r="1098" spans="1:2" ht="14.4">
      <c r="A1098" s="68">
        <v>44566</v>
      </c>
      <c r="B1098" s="70">
        <v>1543985</v>
      </c>
    </row>
    <row r="1099" spans="1:2" ht="14.4">
      <c r="A1099" s="68">
        <v>44567</v>
      </c>
      <c r="B1099" s="70">
        <v>1518098</v>
      </c>
    </row>
    <row r="1100" spans="1:2" ht="14.4">
      <c r="A1100" s="68">
        <v>44568</v>
      </c>
      <c r="B1100" s="70">
        <v>1450135</v>
      </c>
    </row>
    <row r="1101" spans="1:2" ht="14.4">
      <c r="A1101" s="68">
        <v>44569</v>
      </c>
      <c r="B1101" s="70">
        <v>1706857</v>
      </c>
    </row>
    <row r="1102" spans="1:2" ht="14.4">
      <c r="A1102" s="68">
        <v>44570</v>
      </c>
      <c r="B1102" s="70">
        <v>1453110</v>
      </c>
    </row>
    <row r="1103" spans="1:2" ht="14.4">
      <c r="A1103" s="68">
        <v>44571</v>
      </c>
      <c r="B1103" s="70">
        <v>1129725</v>
      </c>
    </row>
    <row r="1104" spans="1:2" ht="14.4">
      <c r="A1104" s="68">
        <v>44572</v>
      </c>
      <c r="B1104" s="70">
        <v>1234827</v>
      </c>
    </row>
    <row r="1105" spans="1:2" ht="14.4">
      <c r="A1105" s="68">
        <v>44573</v>
      </c>
      <c r="B1105" s="70">
        <v>1543648</v>
      </c>
    </row>
    <row r="1106" spans="1:2" ht="14.4">
      <c r="A1106" s="68">
        <v>44574</v>
      </c>
      <c r="B1106" s="70">
        <v>1741376</v>
      </c>
    </row>
    <row r="1107" spans="1:2" ht="14.4">
      <c r="A1107" s="68">
        <v>44575</v>
      </c>
      <c r="B1107" s="70">
        <v>1421612</v>
      </c>
    </row>
    <row r="1108" spans="1:2" ht="14.4">
      <c r="A1108" s="68">
        <v>44576</v>
      </c>
      <c r="B1108" s="70">
        <v>1438492</v>
      </c>
    </row>
    <row r="1109" spans="1:2" ht="14.4">
      <c r="A1109" s="68">
        <v>44577</v>
      </c>
      <c r="B1109" s="70">
        <v>1704328</v>
      </c>
    </row>
    <row r="1110" spans="1:2" ht="14.4">
      <c r="A1110" s="68">
        <v>44578</v>
      </c>
      <c r="B1110" s="70">
        <v>1301256</v>
      </c>
    </row>
    <row r="1111" spans="1:2" ht="14.4">
      <c r="A1111" s="68">
        <v>44579</v>
      </c>
      <c r="B1111" s="70">
        <v>1201768</v>
      </c>
    </row>
    <row r="1112" spans="1:2" ht="14.4">
      <c r="A1112" s="68">
        <v>44580</v>
      </c>
      <c r="B1112" s="70">
        <v>1470973</v>
      </c>
    </row>
    <row r="1113" spans="1:2" ht="14.4">
      <c r="A1113" s="68">
        <v>44581</v>
      </c>
      <c r="B1113" s="70">
        <v>1514895</v>
      </c>
    </row>
    <row r="1114" spans="1:2" ht="14.4">
      <c r="A1114" s="68">
        <v>44582</v>
      </c>
      <c r="B1114" s="70">
        <v>1246901</v>
      </c>
    </row>
    <row r="1115" spans="1:2" ht="14.4">
      <c r="A1115" s="68">
        <v>44583</v>
      </c>
      <c r="B1115" s="70">
        <v>1649090</v>
      </c>
    </row>
    <row r="1116" spans="1:2" ht="14.4">
      <c r="A1116" s="68">
        <v>44584</v>
      </c>
      <c r="B1116" s="70">
        <v>1399342</v>
      </c>
    </row>
    <row r="1117" spans="1:2" ht="14.4">
      <c r="A1117" s="68">
        <v>44585</v>
      </c>
      <c r="B1117" s="70">
        <v>1063856</v>
      </c>
    </row>
    <row r="1118" spans="1:2" ht="14.4">
      <c r="A1118" s="68">
        <v>44586</v>
      </c>
      <c r="B1118" s="70">
        <v>1200998</v>
      </c>
    </row>
    <row r="1119" spans="1:2" ht="14.4">
      <c r="A1119" s="68">
        <v>44587</v>
      </c>
      <c r="B1119" s="70">
        <v>1560893</v>
      </c>
    </row>
    <row r="1120" spans="1:2" ht="14.4">
      <c r="A1120" s="68">
        <v>44588</v>
      </c>
      <c r="B1120" s="70">
        <v>1634225</v>
      </c>
    </row>
    <row r="1121" spans="1:2" ht="14.4">
      <c r="A1121" s="68">
        <v>44589</v>
      </c>
      <c r="B1121" s="70">
        <v>1070815</v>
      </c>
    </row>
    <row r="1122" spans="1:2" ht="14.4">
      <c r="A1122" s="68">
        <v>44590</v>
      </c>
      <c r="B1122" s="70">
        <v>1716055</v>
      </c>
    </row>
    <row r="1123" spans="1:2" ht="14.4">
      <c r="A1123" s="68">
        <v>44591</v>
      </c>
      <c r="B1123" s="70">
        <v>1539356</v>
      </c>
    </row>
    <row r="1124" spans="1:2" ht="14.4">
      <c r="A1124" s="68">
        <v>44592</v>
      </c>
      <c r="B1124" s="70">
        <v>1203689</v>
      </c>
    </row>
    <row r="1125" spans="1:2" ht="14.4">
      <c r="A1125" s="68">
        <v>44593</v>
      </c>
      <c r="B1125" s="70">
        <v>1196728</v>
      </c>
    </row>
    <row r="1126" spans="1:2" ht="14.4">
      <c r="A1126" s="68">
        <v>44594</v>
      </c>
      <c r="B1126" s="70">
        <v>1342502</v>
      </c>
    </row>
    <row r="1127" spans="1:2" ht="14.4">
      <c r="A1127" s="68">
        <v>44595</v>
      </c>
      <c r="B1127" s="70">
        <v>1583678</v>
      </c>
    </row>
    <row r="1128" spans="1:2" ht="14.4">
      <c r="A1128" s="68">
        <v>44596</v>
      </c>
      <c r="B1128" s="70">
        <v>1399603</v>
      </c>
    </row>
    <row r="1129" spans="1:2" ht="14.4">
      <c r="A1129" s="68">
        <v>44597</v>
      </c>
      <c r="B1129" s="70">
        <v>1786681</v>
      </c>
    </row>
    <row r="1130" spans="1:2" ht="14.4">
      <c r="A1130" s="68">
        <v>44598</v>
      </c>
      <c r="B1130" s="70">
        <v>1592651</v>
      </c>
    </row>
    <row r="1131" spans="1:2" ht="14.4">
      <c r="A1131" s="68">
        <v>44599</v>
      </c>
      <c r="B1131" s="70">
        <v>1239137</v>
      </c>
    </row>
    <row r="1132" spans="1:2" ht="14.4">
      <c r="A1132" s="68">
        <v>44600</v>
      </c>
      <c r="B1132" s="70">
        <v>1390835</v>
      </c>
    </row>
    <row r="1133" spans="1:2" ht="14.4">
      <c r="A1133" s="68">
        <v>44601</v>
      </c>
      <c r="B1133" s="70">
        <v>1786323</v>
      </c>
    </row>
    <row r="1134" spans="1:2" ht="14.4">
      <c r="A1134" s="68">
        <v>44602</v>
      </c>
      <c r="B1134" s="70">
        <v>1918436</v>
      </c>
    </row>
    <row r="1135" spans="1:2" ht="14.4">
      <c r="A1135" s="68">
        <v>44603</v>
      </c>
      <c r="B1135" s="70">
        <v>1538874</v>
      </c>
    </row>
    <row r="1136" spans="1:2" ht="14.4">
      <c r="A1136" s="68">
        <v>44604</v>
      </c>
      <c r="B1136" s="70">
        <v>1821279</v>
      </c>
    </row>
    <row r="1137" spans="1:2" ht="14.4">
      <c r="A1137" s="68">
        <v>44605</v>
      </c>
      <c r="B1137" s="70">
        <v>1737532</v>
      </c>
    </row>
    <row r="1138" spans="1:2" ht="14.4">
      <c r="A1138" s="68">
        <v>44606</v>
      </c>
      <c r="B1138" s="70">
        <v>1541222</v>
      </c>
    </row>
    <row r="1139" spans="1:2" ht="14.4">
      <c r="A1139" s="68">
        <v>44607</v>
      </c>
      <c r="B1139" s="70">
        <v>1670550</v>
      </c>
    </row>
    <row r="1140" spans="1:2" ht="14.4">
      <c r="A1140" s="68">
        <v>44608</v>
      </c>
      <c r="B1140" s="70">
        <v>1986581</v>
      </c>
    </row>
    <row r="1141" spans="1:2" ht="14.4">
      <c r="A1141" s="68">
        <v>44609</v>
      </c>
      <c r="B1141" s="70">
        <v>2244042</v>
      </c>
    </row>
    <row r="1142" spans="1:2" ht="14.4">
      <c r="A1142" s="68">
        <v>44610</v>
      </c>
      <c r="B1142" s="70">
        <v>1826833</v>
      </c>
    </row>
    <row r="1143" spans="1:2" ht="14.4">
      <c r="A1143" s="68">
        <v>44611</v>
      </c>
      <c r="B1143" s="70">
        <v>2068827</v>
      </c>
    </row>
    <row r="1144" spans="1:2" ht="14.4">
      <c r="A1144" s="68">
        <v>44612</v>
      </c>
      <c r="B1144" s="70">
        <v>2222002</v>
      </c>
    </row>
    <row r="1145" spans="1:2" ht="14.4">
      <c r="A1145" s="68">
        <v>44613</v>
      </c>
      <c r="B1145" s="70">
        <v>1785417</v>
      </c>
    </row>
    <row r="1146" spans="1:2" ht="14.4">
      <c r="A1146" s="68">
        <v>44614</v>
      </c>
      <c r="B1146" s="70">
        <v>1755527</v>
      </c>
    </row>
    <row r="1147" spans="1:2" ht="14.4">
      <c r="A1147" s="68">
        <v>44615</v>
      </c>
      <c r="B1147" s="70">
        <v>1988432</v>
      </c>
    </row>
    <row r="1148" spans="1:2" ht="14.4">
      <c r="A1148" s="68">
        <v>44616</v>
      </c>
      <c r="B1148" s="70">
        <v>2104233</v>
      </c>
    </row>
    <row r="1149" spans="1:2" ht="14.4">
      <c r="A1149" s="68">
        <v>44617</v>
      </c>
      <c r="B1149" s="70">
        <v>1842536</v>
      </c>
    </row>
    <row r="1150" spans="1:2" ht="14.4">
      <c r="A1150" s="68">
        <v>44618</v>
      </c>
      <c r="B1150" s="70">
        <v>2150118</v>
      </c>
    </row>
    <row r="1151" spans="1:2" ht="14.4">
      <c r="A1151" s="68">
        <v>44619</v>
      </c>
      <c r="B1151" s="70">
        <v>1984773</v>
      </c>
    </row>
    <row r="1152" spans="1:2" ht="14.4">
      <c r="A1152" s="68">
        <v>44620</v>
      </c>
      <c r="B1152" s="70">
        <v>1638699</v>
      </c>
    </row>
    <row r="1153" spans="1:2" ht="14.4">
      <c r="A1153" s="68">
        <v>44621</v>
      </c>
      <c r="B1153" s="70">
        <v>1740923</v>
      </c>
    </row>
    <row r="1154" spans="1:2" ht="14.4">
      <c r="A1154" s="68">
        <v>44622</v>
      </c>
      <c r="B1154" s="70">
        <v>2053525</v>
      </c>
    </row>
    <row r="1155" spans="1:2" ht="14.4">
      <c r="A1155" s="68">
        <v>44623</v>
      </c>
      <c r="B1155" s="70">
        <v>2139036</v>
      </c>
    </row>
    <row r="1156" spans="1:2" ht="14.4">
      <c r="A1156" s="68">
        <v>44624</v>
      </c>
      <c r="B1156" s="70">
        <v>1831741</v>
      </c>
    </row>
    <row r="1157" spans="1:2" ht="14.4">
      <c r="A1157" s="68">
        <v>44625</v>
      </c>
      <c r="B1157" s="70">
        <v>2184096</v>
      </c>
    </row>
    <row r="1158" spans="1:2" ht="14.4">
      <c r="A1158" s="68">
        <v>44626</v>
      </c>
      <c r="B1158" s="70">
        <v>2019553</v>
      </c>
    </row>
    <row r="1159" spans="1:2" ht="14.4">
      <c r="A1159" s="68">
        <v>44627</v>
      </c>
      <c r="B1159" s="70">
        <v>1657723</v>
      </c>
    </row>
    <row r="1160" spans="1:2" ht="14.4">
      <c r="A1160" s="68">
        <v>44628</v>
      </c>
      <c r="B1160" s="70">
        <v>1851191</v>
      </c>
    </row>
    <row r="1161" spans="1:2" ht="14.4">
      <c r="A1161" s="68">
        <v>44629</v>
      </c>
      <c r="B1161" s="70">
        <v>2185904</v>
      </c>
    </row>
    <row r="1162" spans="1:2" ht="14.4">
      <c r="A1162" s="68">
        <v>44630</v>
      </c>
      <c r="B1162" s="70">
        <v>2299583</v>
      </c>
    </row>
    <row r="1163" spans="1:2" ht="14.4">
      <c r="A1163" s="68">
        <v>44631</v>
      </c>
      <c r="B1163" s="70">
        <v>1998129</v>
      </c>
    </row>
    <row r="1164" spans="1:2" ht="14.4">
      <c r="A1164" s="68">
        <v>44632</v>
      </c>
      <c r="B1164" s="70">
        <v>2293374</v>
      </c>
    </row>
    <row r="1165" spans="1:2" ht="14.4">
      <c r="A1165" s="68">
        <v>44633</v>
      </c>
      <c r="B1165" s="70">
        <v>2203639</v>
      </c>
    </row>
    <row r="1166" spans="1:2" ht="14.4">
      <c r="A1166" s="68">
        <v>44634</v>
      </c>
      <c r="B1166" s="70">
        <v>1870647</v>
      </c>
    </row>
    <row r="1167" spans="1:2" ht="14.4">
      <c r="A1167" s="68">
        <v>44635</v>
      </c>
      <c r="B1167" s="70">
        <v>2000210</v>
      </c>
    </row>
    <row r="1168" spans="1:2" ht="14.4">
      <c r="A1168" s="68">
        <v>44636</v>
      </c>
      <c r="B1168" s="70">
        <v>2231375</v>
      </c>
    </row>
    <row r="1169" spans="1:2" ht="14.4">
      <c r="A1169" s="68">
        <v>44637</v>
      </c>
      <c r="B1169" s="70">
        <v>2319876</v>
      </c>
    </row>
    <row r="1170" spans="1:2" ht="14.4">
      <c r="A1170" s="68">
        <v>44638</v>
      </c>
      <c r="B1170" s="70">
        <v>2108715</v>
      </c>
    </row>
    <row r="1171" spans="1:2" ht="14.4">
      <c r="A1171" s="68">
        <v>44639</v>
      </c>
      <c r="B1171" s="70">
        <v>2379182</v>
      </c>
    </row>
    <row r="1172" spans="1:2" ht="14.4">
      <c r="A1172" s="68">
        <v>44640</v>
      </c>
      <c r="B1172" s="70">
        <v>2177240</v>
      </c>
    </row>
    <row r="1173" spans="1:2" ht="14.4">
      <c r="A1173" s="68">
        <v>44641</v>
      </c>
      <c r="B1173" s="70">
        <v>1859077</v>
      </c>
    </row>
    <row r="1174" spans="1:2" ht="14.4">
      <c r="A1174" s="68">
        <v>44642</v>
      </c>
      <c r="B1174" s="70">
        <v>1971979</v>
      </c>
    </row>
    <row r="1175" spans="1:2" ht="14.4">
      <c r="A1175" s="68">
        <v>44643</v>
      </c>
      <c r="B1175" s="70">
        <v>2255090</v>
      </c>
    </row>
    <row r="1176" spans="1:2" ht="14.4">
      <c r="A1176" s="68">
        <v>44644</v>
      </c>
      <c r="B1176" s="70">
        <v>2304825</v>
      </c>
    </row>
    <row r="1177" spans="1:2" ht="14.4">
      <c r="A1177" s="68">
        <v>44645</v>
      </c>
      <c r="B1177" s="70">
        <v>2022231</v>
      </c>
    </row>
    <row r="1178" spans="1:2" ht="14.4">
      <c r="A1178" s="68">
        <v>44646</v>
      </c>
      <c r="B1178" s="70">
        <v>2313481</v>
      </c>
    </row>
    <row r="1179" spans="1:2" ht="14.4">
      <c r="A1179" s="68">
        <v>44647</v>
      </c>
      <c r="B1179" s="70">
        <v>2141002</v>
      </c>
    </row>
    <row r="1180" spans="1:2" ht="14.4">
      <c r="A1180" s="68">
        <v>44648</v>
      </c>
      <c r="B1180" s="70">
        <v>1747597</v>
      </c>
    </row>
    <row r="1181" spans="1:2" ht="14.4">
      <c r="A1181" s="68">
        <v>44649</v>
      </c>
      <c r="B1181" s="70">
        <v>1887509</v>
      </c>
    </row>
    <row r="1182" spans="1:2" ht="14.4">
      <c r="A1182" s="68">
        <v>44650</v>
      </c>
      <c r="B1182" s="70">
        <v>2219675</v>
      </c>
    </row>
    <row r="1183" spans="1:2" ht="14.4">
      <c r="A1183" s="68">
        <v>44651</v>
      </c>
      <c r="B1183" s="70">
        <v>2287653</v>
      </c>
    </row>
    <row r="1184" spans="1:2" ht="14.4">
      <c r="A1184" s="68">
        <v>44652</v>
      </c>
      <c r="B1184" s="70">
        <v>1922516</v>
      </c>
    </row>
    <row r="1185" spans="1:2" ht="14.4">
      <c r="A1185" s="68">
        <v>44653</v>
      </c>
      <c r="B1185" s="70">
        <v>2206569</v>
      </c>
    </row>
    <row r="1186" spans="1:2" ht="14.4">
      <c r="A1186" s="68">
        <v>44654</v>
      </c>
      <c r="B1186" s="70">
        <v>2141153</v>
      </c>
    </row>
    <row r="1187" spans="1:2" ht="14.4">
      <c r="A1187" s="68">
        <v>44655</v>
      </c>
      <c r="B1187" s="70">
        <v>1850647</v>
      </c>
    </row>
    <row r="1188" spans="1:2" ht="14.4">
      <c r="A1188" s="68">
        <v>44656</v>
      </c>
      <c r="B1188" s="70">
        <v>1982006</v>
      </c>
    </row>
    <row r="1189" spans="1:2" ht="14.4">
      <c r="A1189" s="68">
        <v>44657</v>
      </c>
      <c r="B1189" s="70">
        <v>2227151</v>
      </c>
    </row>
    <row r="1190" spans="1:2" ht="14.4">
      <c r="A1190" s="68">
        <v>44658</v>
      </c>
      <c r="B1190" s="70">
        <v>2327849</v>
      </c>
    </row>
    <row r="1191" spans="1:2" ht="14.4">
      <c r="A1191" s="68">
        <v>44659</v>
      </c>
      <c r="B1191" s="70">
        <v>1959523</v>
      </c>
    </row>
    <row r="1192" spans="1:2" ht="14.4">
      <c r="A1192" s="68">
        <v>44660</v>
      </c>
      <c r="B1192" s="70">
        <v>2300909</v>
      </c>
    </row>
    <row r="1193" spans="1:2" ht="14.4">
      <c r="A1193" s="68">
        <v>44661</v>
      </c>
      <c r="B1193" s="70">
        <v>2188196</v>
      </c>
    </row>
    <row r="1194" spans="1:2" ht="14.4">
      <c r="A1194" s="68">
        <v>44662</v>
      </c>
      <c r="B1194" s="70">
        <v>1883285</v>
      </c>
    </row>
    <row r="1195" spans="1:2" ht="14.4">
      <c r="A1195" s="68">
        <v>44663</v>
      </c>
      <c r="B1195" s="70">
        <v>2053892</v>
      </c>
    </row>
    <row r="1196" spans="1:2" ht="14.4">
      <c r="A1196" s="68">
        <v>44664</v>
      </c>
      <c r="B1196" s="70">
        <v>2354474</v>
      </c>
    </row>
    <row r="1197" spans="1:2" ht="14.4">
      <c r="A1197" s="68">
        <v>44665</v>
      </c>
      <c r="B1197" s="70">
        <v>2315430</v>
      </c>
    </row>
    <row r="1198" spans="1:2" ht="14.4">
      <c r="A1198" s="68">
        <v>44666</v>
      </c>
      <c r="B1198" s="70">
        <v>1903886</v>
      </c>
    </row>
    <row r="1199" spans="1:2" ht="14.4">
      <c r="A1199" s="68">
        <v>44667</v>
      </c>
      <c r="B1199" s="70">
        <v>2214376</v>
      </c>
    </row>
    <row r="1200" spans="1:2" ht="14.4">
      <c r="A1200" s="68">
        <v>44668</v>
      </c>
      <c r="B1200" s="70">
        <v>2292729</v>
      </c>
    </row>
    <row r="1201" spans="1:2" ht="14.4">
      <c r="A1201" s="68">
        <v>44669</v>
      </c>
      <c r="B1201" s="70">
        <v>1988681</v>
      </c>
    </row>
    <row r="1202" spans="1:2" ht="14.4">
      <c r="A1202" s="68">
        <v>44670</v>
      </c>
      <c r="B1202" s="70">
        <v>2034403</v>
      </c>
    </row>
    <row r="1203" spans="1:2" ht="14.4">
      <c r="A1203" s="68">
        <v>44671</v>
      </c>
      <c r="B1203" s="70">
        <v>2288508</v>
      </c>
    </row>
    <row r="1204" spans="1:2" ht="14.4">
      <c r="A1204" s="68">
        <v>44672</v>
      </c>
      <c r="B1204" s="70">
        <v>2309474</v>
      </c>
    </row>
    <row r="1205" spans="1:2" ht="14.4">
      <c r="A1205" s="68">
        <v>44673</v>
      </c>
      <c r="B1205" s="70">
        <v>1915707</v>
      </c>
    </row>
    <row r="1206" spans="1:2" ht="14.4">
      <c r="A1206" s="68">
        <v>44674</v>
      </c>
      <c r="B1206" s="70">
        <v>2298561</v>
      </c>
    </row>
    <row r="1207" spans="1:2" ht="14.4">
      <c r="A1207" s="68">
        <v>44675</v>
      </c>
      <c r="B1207" s="70">
        <v>2189296</v>
      </c>
    </row>
    <row r="1208" spans="1:2" ht="14.4">
      <c r="A1208" s="68">
        <v>44676</v>
      </c>
      <c r="B1208" s="70">
        <v>1870392</v>
      </c>
    </row>
    <row r="1209" spans="1:2" ht="14.4">
      <c r="A1209" s="68">
        <v>44677</v>
      </c>
      <c r="B1209" s="70">
        <v>1999806</v>
      </c>
    </row>
    <row r="1210" spans="1:2" ht="14.4">
      <c r="A1210" s="68">
        <v>44678</v>
      </c>
      <c r="B1210" s="70">
        <v>2267171</v>
      </c>
    </row>
    <row r="1211" spans="1:2" ht="14.4">
      <c r="A1211" s="68">
        <v>44679</v>
      </c>
      <c r="B1211" s="70">
        <v>2286852</v>
      </c>
    </row>
    <row r="1212" spans="1:2" ht="14.4">
      <c r="A1212" s="68">
        <v>44680</v>
      </c>
      <c r="B1212" s="70">
        <v>1885701</v>
      </c>
    </row>
    <row r="1213" spans="1:2" ht="14.4">
      <c r="A1213" s="68">
        <v>44681</v>
      </c>
      <c r="B1213" s="70">
        <v>2279287</v>
      </c>
    </row>
    <row r="1214" spans="1:2" ht="14.4">
      <c r="A1214" s="68">
        <v>44682</v>
      </c>
      <c r="B1214" s="70">
        <v>2146993</v>
      </c>
    </row>
    <row r="1215" spans="1:2" ht="14.4">
      <c r="A1215" s="68">
        <v>44683</v>
      </c>
      <c r="B1215" s="70">
        <v>1827782</v>
      </c>
    </row>
    <row r="1216" spans="1:2" ht="14.4">
      <c r="A1216" s="68">
        <v>44684</v>
      </c>
      <c r="B1216" s="70">
        <v>1962832</v>
      </c>
    </row>
    <row r="1217" spans="1:2" ht="14.4">
      <c r="A1217" s="68">
        <v>44685</v>
      </c>
      <c r="B1217" s="70">
        <v>2240816</v>
      </c>
    </row>
    <row r="1218" spans="1:2" ht="14.4">
      <c r="A1218" s="68">
        <v>44686</v>
      </c>
      <c r="B1218" s="70">
        <v>2292080</v>
      </c>
    </row>
    <row r="1219" spans="1:2" ht="14.4">
      <c r="A1219" s="68">
        <v>44687</v>
      </c>
      <c r="B1219" s="70">
        <v>1884883</v>
      </c>
    </row>
    <row r="1220" spans="1:2" ht="14.4">
      <c r="A1220" s="68">
        <v>44688</v>
      </c>
      <c r="B1220" s="70">
        <v>2255547</v>
      </c>
    </row>
    <row r="1221" spans="1:2" ht="14.4">
      <c r="A1221" s="68">
        <v>44689</v>
      </c>
      <c r="B1221" s="70">
        <v>2244645</v>
      </c>
    </row>
    <row r="1222" spans="1:2" ht="14.4">
      <c r="A1222" s="68">
        <v>44690</v>
      </c>
      <c r="B1222" s="70">
        <v>1908906</v>
      </c>
    </row>
    <row r="1223" spans="1:2" ht="14.4">
      <c r="A1223" s="68">
        <v>44691</v>
      </c>
      <c r="B1223" s="70">
        <v>2030630</v>
      </c>
    </row>
    <row r="1224" spans="1:2" ht="14.4">
      <c r="A1224" s="68">
        <v>44692</v>
      </c>
      <c r="B1224" s="70">
        <v>2337876</v>
      </c>
    </row>
    <row r="1225" spans="1:2" ht="14.4">
      <c r="A1225" s="68">
        <v>44693</v>
      </c>
      <c r="B1225" s="70">
        <v>2358444</v>
      </c>
    </row>
    <row r="1226" spans="1:2" ht="14.4">
      <c r="A1226" s="68">
        <v>44694</v>
      </c>
      <c r="B1226" s="70">
        <v>1984654</v>
      </c>
    </row>
    <row r="1227" spans="1:2" ht="14.4">
      <c r="A1227" s="68">
        <v>44695</v>
      </c>
      <c r="B1227" s="70">
        <v>2399801</v>
      </c>
    </row>
    <row r="1228" spans="1:2" ht="14.4">
      <c r="A1228" s="68">
        <v>44696</v>
      </c>
      <c r="B1228" s="70">
        <v>2282944</v>
      </c>
    </row>
    <row r="1229" spans="1:2" ht="14.4">
      <c r="A1229" s="68">
        <v>44697</v>
      </c>
      <c r="B1229" s="70">
        <v>2042144</v>
      </c>
    </row>
    <row r="1230" spans="1:2" ht="14.4">
      <c r="A1230" s="68">
        <v>44698</v>
      </c>
      <c r="B1230" s="70">
        <v>2117010</v>
      </c>
    </row>
    <row r="1231" spans="1:2" ht="14.4">
      <c r="A1231" s="68">
        <v>44699</v>
      </c>
      <c r="B1231" s="70">
        <v>2366865</v>
      </c>
    </row>
    <row r="1232" spans="1:2" ht="14.4">
      <c r="A1232" s="68">
        <v>44700</v>
      </c>
      <c r="B1232" s="70">
        <v>2356404</v>
      </c>
    </row>
    <row r="1233" spans="1:2" ht="14.4">
      <c r="A1233" s="68">
        <v>44701</v>
      </c>
      <c r="B1233" s="70">
        <v>1999651</v>
      </c>
    </row>
    <row r="1234" spans="1:2" ht="14.4">
      <c r="A1234" s="68">
        <v>44702</v>
      </c>
      <c r="B1234" s="70">
        <v>2364240</v>
      </c>
    </row>
    <row r="1235" spans="1:2" ht="14.4">
      <c r="A1235" s="68">
        <v>44703</v>
      </c>
      <c r="B1235" s="70">
        <v>2339945</v>
      </c>
    </row>
    <row r="1236" spans="1:2" ht="14.4">
      <c r="A1236" s="68">
        <v>44704</v>
      </c>
      <c r="B1236" s="70">
        <v>2034843</v>
      </c>
    </row>
    <row r="1237" spans="1:2" ht="14.4">
      <c r="A1237" s="68">
        <v>44705</v>
      </c>
      <c r="B1237" s="70">
        <v>2165771</v>
      </c>
    </row>
    <row r="1238" spans="1:2" ht="14.4">
      <c r="A1238" s="68">
        <v>44706</v>
      </c>
      <c r="B1238" s="70">
        <v>2399579</v>
      </c>
    </row>
    <row r="1239" spans="1:2" ht="14.4">
      <c r="A1239" s="68">
        <v>44707</v>
      </c>
      <c r="B1239" s="70">
        <v>2397928</v>
      </c>
    </row>
    <row r="1240" spans="1:2" ht="14.4">
      <c r="A1240" s="68">
        <v>44708</v>
      </c>
      <c r="B1240" s="70">
        <v>2000335</v>
      </c>
    </row>
    <row r="1241" spans="1:2" ht="14.4">
      <c r="A1241" s="68">
        <v>44709</v>
      </c>
      <c r="B1241" s="70">
        <v>2103022</v>
      </c>
    </row>
    <row r="1242" spans="1:2" ht="14.4">
      <c r="A1242" s="68">
        <v>44710</v>
      </c>
      <c r="B1242" s="70">
        <v>2319237</v>
      </c>
    </row>
    <row r="1243" spans="1:2" ht="14.4">
      <c r="A1243" s="68">
        <v>44711</v>
      </c>
      <c r="B1243" s="70">
        <v>2114935</v>
      </c>
    </row>
    <row r="1244" spans="1:2" ht="14.4">
      <c r="A1244" s="68">
        <v>44712</v>
      </c>
      <c r="B1244" s="70">
        <v>2023231</v>
      </c>
    </row>
    <row r="1245" spans="1:2" ht="14.4">
      <c r="A1245" s="68">
        <v>44713</v>
      </c>
      <c r="B1245" s="70">
        <v>2228271</v>
      </c>
    </row>
    <row r="1246" spans="1:2" ht="14.4">
      <c r="A1246" s="68">
        <v>44714</v>
      </c>
      <c r="B1246" s="70">
        <v>2347283</v>
      </c>
    </row>
    <row r="1247" spans="1:2" ht="14.4">
      <c r="A1247" s="68">
        <v>44715</v>
      </c>
      <c r="B1247" s="70">
        <v>1992251</v>
      </c>
    </row>
    <row r="1248" spans="1:2" ht="14.4">
      <c r="A1248" s="68">
        <v>44716</v>
      </c>
      <c r="B1248" s="70">
        <v>2396442</v>
      </c>
    </row>
    <row r="1249" spans="1:2" ht="14.4">
      <c r="A1249" s="68">
        <v>44717</v>
      </c>
      <c r="B1249" s="70">
        <v>2286429</v>
      </c>
    </row>
    <row r="1250" spans="1:2" ht="14.4">
      <c r="A1250" s="68">
        <v>44718</v>
      </c>
      <c r="B1250" s="70">
        <v>2067274</v>
      </c>
    </row>
    <row r="1251" spans="1:2" ht="14.4">
      <c r="A1251" s="68">
        <v>44719</v>
      </c>
      <c r="B1251" s="70">
        <v>2175579</v>
      </c>
    </row>
    <row r="1252" spans="1:2" ht="14.4">
      <c r="A1252" s="68">
        <v>44720</v>
      </c>
      <c r="B1252" s="70">
        <v>2396538</v>
      </c>
    </row>
    <row r="1253" spans="1:2" ht="14.4">
      <c r="A1253" s="68">
        <v>44721</v>
      </c>
      <c r="B1253" s="70">
        <v>2443671</v>
      </c>
    </row>
    <row r="1254" spans="1:2" ht="14.4">
      <c r="A1254" s="68">
        <v>44722</v>
      </c>
      <c r="B1254" s="70">
        <v>2153865</v>
      </c>
    </row>
    <row r="1255" spans="1:2" ht="14.4">
      <c r="A1255" s="68">
        <v>44723</v>
      </c>
      <c r="B1255" s="70">
        <v>2456971</v>
      </c>
    </row>
    <row r="1256" spans="1:2" ht="14.4">
      <c r="A1256" s="68">
        <v>44724</v>
      </c>
      <c r="B1256" s="70">
        <v>2389152</v>
      </c>
    </row>
    <row r="1257" spans="1:2" ht="14.4">
      <c r="A1257" s="68">
        <v>44725</v>
      </c>
      <c r="B1257" s="70">
        <v>2139865</v>
      </c>
    </row>
    <row r="1258" spans="1:2" ht="14.4">
      <c r="A1258" s="68">
        <v>44726</v>
      </c>
      <c r="B1258" s="70">
        <v>2238873</v>
      </c>
    </row>
    <row r="1259" spans="1:2" ht="14.4">
      <c r="A1259" s="68">
        <v>44727</v>
      </c>
      <c r="B1259" s="70">
        <v>2387496</v>
      </c>
    </row>
    <row r="1260" spans="1:2" ht="14.4">
      <c r="A1260" s="68">
        <v>44728</v>
      </c>
      <c r="B1260" s="70">
        <v>2454485</v>
      </c>
    </row>
    <row r="1261" spans="1:2" ht="14.4">
      <c r="A1261" s="68">
        <v>44729</v>
      </c>
      <c r="B1261" s="70">
        <v>2186387</v>
      </c>
    </row>
    <row r="1262" spans="1:2" ht="14.4">
      <c r="A1262" s="68">
        <v>44730</v>
      </c>
      <c r="B1262" s="70">
        <v>2398687</v>
      </c>
    </row>
    <row r="1263" spans="1:2" ht="14.4">
      <c r="A1263" s="68">
        <v>44731</v>
      </c>
      <c r="B1263" s="70">
        <v>2431925</v>
      </c>
    </row>
    <row r="1264" spans="1:2" ht="14.4">
      <c r="A1264" s="68">
        <v>44732</v>
      </c>
      <c r="B1264" s="70">
        <v>2158912</v>
      </c>
    </row>
    <row r="1265" spans="1:2" ht="14.4">
      <c r="A1265" s="68">
        <v>44733</v>
      </c>
      <c r="B1265" s="70">
        <v>2197876</v>
      </c>
    </row>
    <row r="1266" spans="1:2" ht="14.4">
      <c r="A1266" s="68">
        <v>44734</v>
      </c>
      <c r="B1266" s="70">
        <v>2453936</v>
      </c>
    </row>
    <row r="1267" spans="1:2" ht="14.4">
      <c r="A1267" s="68">
        <v>44735</v>
      </c>
      <c r="B1267" s="70">
        <v>2471808</v>
      </c>
    </row>
    <row r="1268" spans="1:2" ht="14.4">
      <c r="A1268" s="68">
        <v>44736</v>
      </c>
      <c r="B1268" s="70">
        <v>2198546</v>
      </c>
    </row>
    <row r="1269" spans="1:2" ht="14.4">
      <c r="A1269" s="68">
        <v>44737</v>
      </c>
      <c r="B1269" s="70">
        <v>2469720</v>
      </c>
    </row>
    <row r="1270" spans="1:2" ht="14.4">
      <c r="A1270" s="68">
        <v>44738</v>
      </c>
      <c r="B1270" s="70">
        <v>2374892</v>
      </c>
    </row>
    <row r="1271" spans="1:2" ht="14.4">
      <c r="A1271" s="68">
        <v>44739</v>
      </c>
      <c r="B1271" s="70">
        <v>2147125</v>
      </c>
    </row>
    <row r="1272" spans="1:2" ht="14.4">
      <c r="A1272" s="68">
        <v>44740</v>
      </c>
      <c r="B1272" s="70">
        <v>2237932</v>
      </c>
    </row>
    <row r="1273" spans="1:2" ht="14.4">
      <c r="A1273" s="68">
        <v>44741</v>
      </c>
      <c r="B1273" s="70">
        <v>2455588</v>
      </c>
    </row>
    <row r="1274" spans="1:2" ht="14.4">
      <c r="A1274" s="68">
        <v>44742</v>
      </c>
      <c r="B1274" s="70">
        <v>2501366</v>
      </c>
    </row>
    <row r="1275" spans="1:2" ht="14.4">
      <c r="A1275" s="68">
        <v>44743</v>
      </c>
      <c r="B1275" s="70">
        <v>2169068</v>
      </c>
    </row>
    <row r="1276" spans="1:2" ht="14.4">
      <c r="A1276" s="68">
        <v>44744</v>
      </c>
      <c r="B1276" s="70">
        <v>2102878</v>
      </c>
    </row>
    <row r="1277" spans="1:2" ht="14.4">
      <c r="A1277" s="68">
        <v>44745</v>
      </c>
      <c r="B1277" s="70">
        <v>2086854</v>
      </c>
    </row>
    <row r="1278" spans="1:2" ht="14.4">
      <c r="A1278" s="68">
        <v>44746</v>
      </c>
      <c r="B1278" s="70">
        <v>2209031</v>
      </c>
    </row>
    <row r="1279" spans="1:2" ht="14.4">
      <c r="A1279" s="68">
        <v>44747</v>
      </c>
      <c r="B1279" s="70">
        <v>2136035</v>
      </c>
    </row>
    <row r="1280" spans="1:2" ht="14.4">
      <c r="A1280" s="68">
        <v>44748</v>
      </c>
      <c r="B1280" s="70">
        <v>2245980</v>
      </c>
    </row>
    <row r="1281" spans="1:2" ht="14.4">
      <c r="A1281" s="68">
        <v>44749</v>
      </c>
      <c r="B1281" s="70">
        <v>2288984</v>
      </c>
    </row>
    <row r="1282" spans="1:2" ht="14.4">
      <c r="A1282" s="68">
        <v>44750</v>
      </c>
      <c r="B1282" s="70">
        <v>2145996</v>
      </c>
    </row>
    <row r="1283" spans="1:2" ht="14.4">
      <c r="A1283" s="68">
        <v>44751</v>
      </c>
      <c r="B1283" s="70">
        <v>2443836</v>
      </c>
    </row>
    <row r="1284" spans="1:2" ht="14.4">
      <c r="A1284" s="68">
        <v>44752</v>
      </c>
      <c r="B1284" s="70">
        <v>2318551</v>
      </c>
    </row>
    <row r="1285" spans="1:2" ht="14.4">
      <c r="A1285" s="68">
        <v>44753</v>
      </c>
      <c r="B1285" s="70">
        <v>2072335</v>
      </c>
    </row>
    <row r="1286" spans="1:2" ht="14.4">
      <c r="A1286" s="68">
        <v>44754</v>
      </c>
      <c r="B1286" s="70">
        <v>2188234</v>
      </c>
    </row>
    <row r="1287" spans="1:2" ht="14.4">
      <c r="A1287" s="68">
        <v>44755</v>
      </c>
      <c r="B1287" s="70">
        <v>2402480</v>
      </c>
    </row>
    <row r="1288" spans="1:2" ht="14.4">
      <c r="A1288" s="68">
        <v>44756</v>
      </c>
      <c r="B1288" s="70">
        <v>2449536</v>
      </c>
    </row>
    <row r="1289" spans="1:2" ht="14.4">
      <c r="A1289" s="68">
        <v>44757</v>
      </c>
      <c r="B1289" s="70">
        <v>2196011</v>
      </c>
    </row>
    <row r="1290" spans="1:2" ht="14.4">
      <c r="A1290" s="68">
        <v>44758</v>
      </c>
      <c r="B1290" s="70">
        <v>2453236</v>
      </c>
    </row>
    <row r="1291" spans="1:2" ht="14.4">
      <c r="A1291" s="68">
        <v>44759</v>
      </c>
      <c r="B1291" s="70">
        <v>2363728</v>
      </c>
    </row>
    <row r="1292" spans="1:2" ht="14.4">
      <c r="A1292" s="68">
        <v>44760</v>
      </c>
      <c r="B1292" s="70">
        <v>2142454</v>
      </c>
    </row>
    <row r="1293" spans="1:2" ht="14.4">
      <c r="A1293" s="68">
        <v>44761</v>
      </c>
      <c r="B1293" s="70">
        <v>2226450</v>
      </c>
    </row>
    <row r="1294" spans="1:2" ht="14.4">
      <c r="A1294" s="68">
        <v>44762</v>
      </c>
      <c r="B1294" s="70">
        <v>2440027</v>
      </c>
    </row>
    <row r="1295" spans="1:2" ht="14.4">
      <c r="A1295" s="68">
        <v>44763</v>
      </c>
      <c r="B1295" s="70">
        <v>2464194</v>
      </c>
    </row>
    <row r="1296" spans="1:2" ht="14.4">
      <c r="A1296" s="68">
        <v>44764</v>
      </c>
      <c r="B1296" s="70">
        <v>2190483</v>
      </c>
    </row>
    <row r="1297" spans="1:2" ht="14.4">
      <c r="A1297" s="68">
        <v>44765</v>
      </c>
      <c r="B1297" s="70">
        <v>2494885</v>
      </c>
    </row>
    <row r="1298" spans="1:2" ht="14.4">
      <c r="A1298" s="68">
        <v>44766</v>
      </c>
      <c r="B1298" s="70">
        <v>2386005</v>
      </c>
    </row>
    <row r="1299" spans="1:2" ht="14.4">
      <c r="A1299" s="68">
        <v>44767</v>
      </c>
      <c r="B1299" s="70">
        <v>2146087</v>
      </c>
    </row>
    <row r="1300" spans="1:2" ht="14.4">
      <c r="A1300" s="68">
        <v>44768</v>
      </c>
      <c r="B1300" s="70">
        <v>2238047</v>
      </c>
    </row>
    <row r="1301" spans="1:2" ht="14.4">
      <c r="A1301" s="68">
        <v>44769</v>
      </c>
      <c r="B1301" s="70">
        <v>2414062</v>
      </c>
    </row>
    <row r="1302" spans="1:2" ht="14.4">
      <c r="A1302" s="68">
        <v>44770</v>
      </c>
      <c r="B1302" s="70">
        <v>2464079</v>
      </c>
    </row>
    <row r="1303" spans="1:2" ht="14.4">
      <c r="A1303" s="68">
        <v>44771</v>
      </c>
      <c r="B1303" s="70">
        <v>2211091</v>
      </c>
    </row>
    <row r="1304" spans="1:2" ht="14.4">
      <c r="A1304" s="68">
        <v>44772</v>
      </c>
      <c r="B1304" s="70">
        <v>2486969</v>
      </c>
    </row>
    <row r="1305" spans="1:2" ht="14.4">
      <c r="A1305" s="68">
        <v>44773</v>
      </c>
      <c r="B1305" s="70">
        <v>2373400</v>
      </c>
    </row>
    <row r="1306" spans="1:2" ht="14.4">
      <c r="A1306" s="68">
        <v>44774</v>
      </c>
      <c r="B1306" s="70">
        <v>2053497</v>
      </c>
    </row>
    <row r="1307" spans="1:2" ht="14.4">
      <c r="A1307" s="68">
        <v>44775</v>
      </c>
      <c r="B1307" s="70">
        <v>2117390</v>
      </c>
    </row>
    <row r="1308" spans="1:2" ht="14.4">
      <c r="A1308" s="68">
        <v>44776</v>
      </c>
      <c r="B1308" s="70">
        <v>2360671</v>
      </c>
    </row>
    <row r="1309" spans="1:2" ht="14.4">
      <c r="A1309" s="68">
        <v>44777</v>
      </c>
      <c r="B1309" s="70">
        <v>2406372</v>
      </c>
    </row>
    <row r="1310" spans="1:2" ht="14.4">
      <c r="A1310" s="68">
        <v>44778</v>
      </c>
      <c r="B1310" s="70">
        <v>2178580</v>
      </c>
    </row>
    <row r="1311" spans="1:2" ht="14.4">
      <c r="A1311" s="68">
        <v>44779</v>
      </c>
      <c r="B1311" s="70">
        <v>2438788</v>
      </c>
    </row>
    <row r="1312" spans="1:2" ht="14.4">
      <c r="A1312" s="68">
        <v>44780</v>
      </c>
      <c r="B1312" s="70">
        <v>2340305</v>
      </c>
    </row>
    <row r="1313" spans="1:2" ht="14.4">
      <c r="A1313" s="68">
        <v>44781</v>
      </c>
      <c r="B1313" s="70">
        <v>2049473</v>
      </c>
    </row>
    <row r="1314" spans="1:2" ht="14.4">
      <c r="A1314" s="68">
        <v>44782</v>
      </c>
      <c r="B1314" s="70">
        <v>2112967</v>
      </c>
    </row>
    <row r="1315" spans="1:2" ht="14.4">
      <c r="A1315" s="68">
        <v>44783</v>
      </c>
      <c r="B1315" s="70">
        <v>2379355</v>
      </c>
    </row>
    <row r="1316" spans="1:2" ht="14.4">
      <c r="A1316" s="68">
        <v>44784</v>
      </c>
      <c r="B1316" s="70">
        <v>2401029</v>
      </c>
    </row>
    <row r="1317" spans="1:2" ht="14.4">
      <c r="A1317" s="68">
        <v>44785</v>
      </c>
      <c r="B1317" s="70">
        <v>2094410</v>
      </c>
    </row>
    <row r="1318" spans="1:2" ht="14.4">
      <c r="A1318" s="68">
        <v>44786</v>
      </c>
      <c r="B1318" s="70">
        <v>2399196</v>
      </c>
    </row>
    <row r="1319" spans="1:2" ht="14.4">
      <c r="A1319" s="68">
        <v>44787</v>
      </c>
      <c r="B1319" s="70">
        <v>2276507</v>
      </c>
    </row>
    <row r="1320" spans="1:2" ht="14.4">
      <c r="A1320" s="68">
        <v>44788</v>
      </c>
      <c r="B1320" s="70">
        <v>2016730</v>
      </c>
    </row>
    <row r="1321" spans="1:2" ht="14.4">
      <c r="A1321" s="68">
        <v>44789</v>
      </c>
      <c r="B1321" s="70">
        <v>2051652</v>
      </c>
    </row>
    <row r="1322" spans="1:2" ht="14.4">
      <c r="A1322" s="68">
        <v>44790</v>
      </c>
      <c r="B1322" s="70">
        <v>2335005</v>
      </c>
    </row>
    <row r="1323" spans="1:2" ht="14.4">
      <c r="A1323" s="68">
        <v>44791</v>
      </c>
      <c r="B1323" s="70">
        <v>2358565</v>
      </c>
    </row>
    <row r="1324" spans="1:2" ht="14.4">
      <c r="A1324" s="68">
        <v>44792</v>
      </c>
      <c r="B1324" s="70">
        <v>2014843</v>
      </c>
    </row>
    <row r="1325" spans="1:2" ht="14.4">
      <c r="A1325" s="68">
        <v>44793</v>
      </c>
      <c r="B1325" s="70">
        <v>2348153</v>
      </c>
    </row>
    <row r="1326" spans="1:2" ht="14.4">
      <c r="A1326" s="68">
        <v>44794</v>
      </c>
      <c r="B1326" s="70">
        <v>2260555</v>
      </c>
    </row>
    <row r="1327" spans="1:2" ht="14.4">
      <c r="A1327" s="68">
        <v>44795</v>
      </c>
      <c r="B1327" s="70">
        <v>1960482</v>
      </c>
    </row>
    <row r="1328" spans="1:2" ht="14.4">
      <c r="A1328" s="68">
        <v>44796</v>
      </c>
      <c r="B1328" s="70">
        <v>1997252</v>
      </c>
    </row>
    <row r="1329" spans="1:2" ht="14.4">
      <c r="A1329" s="68">
        <v>44797</v>
      </c>
      <c r="B1329" s="70">
        <v>2263665</v>
      </c>
    </row>
    <row r="1330" spans="1:2" ht="14.4">
      <c r="A1330" s="68">
        <v>44798</v>
      </c>
      <c r="B1330" s="70">
        <v>2284831</v>
      </c>
    </row>
    <row r="1331" spans="1:2" ht="14.4">
      <c r="A1331" s="68">
        <v>44799</v>
      </c>
      <c r="B1331" s="70">
        <v>1888903</v>
      </c>
    </row>
    <row r="1332" spans="1:2" ht="14.4">
      <c r="A1332" s="68">
        <v>44800</v>
      </c>
      <c r="B1332" s="70">
        <v>2319869</v>
      </c>
    </row>
    <row r="1333" spans="1:2" ht="14.4">
      <c r="A1333" s="68">
        <v>44801</v>
      </c>
      <c r="B1333" s="70">
        <v>2100633</v>
      </c>
    </row>
    <row r="1334" spans="1:2" ht="14.4">
      <c r="A1334" s="68">
        <v>44802</v>
      </c>
      <c r="B1334" s="70">
        <v>1768689</v>
      </c>
    </row>
    <row r="1335" spans="1:2" ht="14.4">
      <c r="A1335" s="68">
        <v>44803</v>
      </c>
      <c r="B1335" s="70">
        <v>2009736</v>
      </c>
    </row>
    <row r="1336" spans="1:2" ht="14.4">
      <c r="A1336" s="68">
        <v>44804</v>
      </c>
      <c r="B1336" s="70">
        <v>2324033</v>
      </c>
    </row>
    <row r="1337" spans="1:2" ht="14.4">
      <c r="A1337" s="68">
        <v>44805</v>
      </c>
      <c r="B1337" s="70">
        <v>2479578</v>
      </c>
    </row>
    <row r="1338" spans="1:2" ht="14.4">
      <c r="A1338" s="68">
        <v>44806</v>
      </c>
      <c r="B1338" s="70">
        <v>1903950</v>
      </c>
    </row>
    <row r="1339" spans="1:2" ht="14.4">
      <c r="A1339" s="68">
        <v>44807</v>
      </c>
      <c r="B1339" s="70">
        <v>1979923</v>
      </c>
    </row>
    <row r="1340" spans="1:2" ht="14.4">
      <c r="A1340" s="68">
        <v>44808</v>
      </c>
      <c r="B1340" s="70">
        <v>2409938</v>
      </c>
    </row>
    <row r="1341" spans="1:2" ht="14.4">
      <c r="A1341" s="68">
        <v>44809</v>
      </c>
      <c r="B1341" s="70">
        <v>2088456</v>
      </c>
    </row>
    <row r="1342" spans="1:2" ht="14.4">
      <c r="A1342" s="68">
        <v>44810</v>
      </c>
      <c r="B1342" s="70">
        <v>1835889</v>
      </c>
    </row>
    <row r="1343" spans="1:2" ht="14.4">
      <c r="A1343" s="68">
        <v>44811</v>
      </c>
      <c r="B1343" s="70">
        <v>2120200</v>
      </c>
    </row>
    <row r="1344" spans="1:2" ht="14.4">
      <c r="A1344" s="68">
        <v>44812</v>
      </c>
      <c r="B1344" s="70">
        <v>2224222</v>
      </c>
    </row>
    <row r="1345" spans="1:2" ht="14.4">
      <c r="A1345" s="68">
        <v>44813</v>
      </c>
      <c r="B1345" s="70">
        <v>1829049</v>
      </c>
    </row>
    <row r="1346" spans="1:2" ht="14.4">
      <c r="A1346" s="68">
        <v>44814</v>
      </c>
      <c r="B1346" s="70">
        <v>2340559</v>
      </c>
    </row>
    <row r="1347" spans="1:2" ht="14.4">
      <c r="A1347" s="68">
        <v>44815</v>
      </c>
      <c r="B1347" s="70">
        <v>2230866</v>
      </c>
    </row>
    <row r="1348" spans="1:2" ht="14.4">
      <c r="A1348" s="68">
        <v>44816</v>
      </c>
      <c r="B1348" s="70">
        <v>1816435</v>
      </c>
    </row>
    <row r="1349" spans="1:2" ht="14.4">
      <c r="A1349" s="68">
        <v>44817</v>
      </c>
      <c r="B1349" s="70">
        <v>1976151</v>
      </c>
    </row>
    <row r="1350" spans="1:2" ht="14.4">
      <c r="A1350" s="68">
        <v>44818</v>
      </c>
      <c r="B1350" s="70">
        <v>2358131</v>
      </c>
    </row>
    <row r="1351" spans="1:2" ht="14.4">
      <c r="A1351" s="68">
        <v>44819</v>
      </c>
      <c r="B1351" s="70">
        <v>2375510</v>
      </c>
    </row>
    <row r="1352" spans="1:2" ht="14.4">
      <c r="A1352" s="68">
        <v>44820</v>
      </c>
      <c r="B1352" s="70">
        <v>1888257</v>
      </c>
    </row>
    <row r="1353" spans="1:2" ht="14.4">
      <c r="A1353" s="68">
        <v>44821</v>
      </c>
      <c r="B1353" s="70">
        <v>2387683</v>
      </c>
    </row>
    <row r="1354" spans="1:2" ht="14.4">
      <c r="A1354" s="68">
        <v>44822</v>
      </c>
      <c r="B1354" s="70">
        <v>2263507</v>
      </c>
    </row>
    <row r="1355" spans="1:2" ht="14.4">
      <c r="A1355" s="68">
        <v>44823</v>
      </c>
      <c r="B1355" s="70">
        <v>1898605</v>
      </c>
    </row>
    <row r="1356" spans="1:2" ht="14.4">
      <c r="A1356" s="68">
        <v>44824</v>
      </c>
      <c r="B1356" s="70">
        <v>2004967</v>
      </c>
    </row>
    <row r="1357" spans="1:2" ht="14.4">
      <c r="A1357" s="68">
        <v>44825</v>
      </c>
      <c r="B1357" s="70">
        <v>2366489</v>
      </c>
    </row>
    <row r="1358" spans="1:2" ht="14.4">
      <c r="A1358" s="68">
        <v>44826</v>
      </c>
      <c r="B1358" s="70">
        <v>2442492</v>
      </c>
    </row>
    <row r="1359" spans="1:2" ht="14.4">
      <c r="A1359" s="68">
        <v>44827</v>
      </c>
      <c r="B1359" s="70">
        <v>1922757</v>
      </c>
    </row>
    <row r="1360" spans="1:2" ht="14.4">
      <c r="A1360" s="68">
        <v>44828</v>
      </c>
      <c r="B1360" s="70">
        <v>2379386</v>
      </c>
    </row>
    <row r="1361" spans="1:2" ht="14.4">
      <c r="A1361" s="68">
        <v>44829</v>
      </c>
      <c r="B1361" s="70">
        <v>2261208</v>
      </c>
    </row>
    <row r="1362" spans="1:2" ht="14.4">
      <c r="A1362" s="68">
        <v>44830</v>
      </c>
      <c r="B1362" s="70">
        <v>1842212</v>
      </c>
    </row>
    <row r="1363" spans="1:2" ht="14.4">
      <c r="A1363" s="68">
        <v>44831</v>
      </c>
      <c r="B1363" s="70">
        <v>1724121</v>
      </c>
    </row>
    <row r="1364" spans="1:2" ht="14.4">
      <c r="A1364" s="68">
        <v>44832</v>
      </c>
      <c r="B1364" s="70">
        <v>2060656</v>
      </c>
    </row>
    <row r="1365" spans="1:2" ht="14.4">
      <c r="A1365" s="68">
        <v>44833</v>
      </c>
      <c r="B1365" s="70">
        <v>2198151</v>
      </c>
    </row>
    <row r="1366" spans="1:2" ht="14.4">
      <c r="A1366" s="68">
        <v>44834</v>
      </c>
      <c r="B1366" s="70">
        <v>1887684</v>
      </c>
    </row>
    <row r="1367" spans="1:2" ht="14.4">
      <c r="A1367" s="68">
        <v>44835</v>
      </c>
      <c r="B1367" s="70">
        <v>2305647</v>
      </c>
    </row>
    <row r="1368" spans="1:2" ht="14.4">
      <c r="A1368" s="68">
        <v>44836</v>
      </c>
      <c r="B1368" s="70">
        <v>2124817</v>
      </c>
    </row>
    <row r="1369" spans="1:2" ht="14.4">
      <c r="A1369" s="68">
        <v>44837</v>
      </c>
      <c r="B1369" s="70">
        <v>1822948</v>
      </c>
    </row>
    <row r="1370" spans="1:2" ht="14.4">
      <c r="A1370" s="68">
        <v>44838</v>
      </c>
      <c r="B1370" s="70">
        <v>1996679</v>
      </c>
    </row>
    <row r="1371" spans="1:2" ht="14.4">
      <c r="A1371" s="68">
        <v>44839</v>
      </c>
      <c r="B1371" s="70">
        <v>2376236</v>
      </c>
    </row>
    <row r="1372" spans="1:2" ht="14.4">
      <c r="A1372" s="68">
        <v>44840</v>
      </c>
      <c r="B1372" s="70">
        <v>2474023</v>
      </c>
    </row>
    <row r="1373" spans="1:2" ht="14.4">
      <c r="A1373" s="68">
        <v>44841</v>
      </c>
      <c r="B1373" s="70">
        <v>2018017</v>
      </c>
    </row>
    <row r="1374" spans="1:2" ht="14.4">
      <c r="A1374" s="68">
        <v>44842</v>
      </c>
      <c r="B1374" s="70">
        <v>2425644</v>
      </c>
    </row>
    <row r="1375" spans="1:2" ht="14.4">
      <c r="A1375" s="68">
        <v>44843</v>
      </c>
      <c r="B1375" s="70">
        <v>2409293</v>
      </c>
    </row>
    <row r="1376" spans="1:2" ht="14.4">
      <c r="A1376" s="68">
        <v>44844</v>
      </c>
      <c r="B1376" s="70">
        <v>2089339</v>
      </c>
    </row>
    <row r="1377" spans="1:2" ht="14.4">
      <c r="A1377" s="68">
        <v>44845</v>
      </c>
      <c r="B1377" s="70">
        <v>2119841</v>
      </c>
    </row>
    <row r="1378" spans="1:2" ht="14.4">
      <c r="A1378" s="68">
        <v>44846</v>
      </c>
      <c r="B1378" s="70">
        <v>2413700</v>
      </c>
    </row>
    <row r="1379" spans="1:2" ht="14.4">
      <c r="A1379" s="68">
        <v>44847</v>
      </c>
      <c r="B1379" s="70">
        <v>2483029</v>
      </c>
    </row>
    <row r="1380" spans="1:2" ht="14.4">
      <c r="A1380" s="68">
        <v>44848</v>
      </c>
      <c r="B1380" s="70">
        <v>2036948</v>
      </c>
    </row>
    <row r="1381" spans="1:2" ht="14.4">
      <c r="A1381" s="68">
        <v>44849</v>
      </c>
      <c r="B1381" s="70">
        <v>2501080</v>
      </c>
    </row>
    <row r="1382" spans="1:2" ht="14.4">
      <c r="A1382" s="68">
        <v>44851</v>
      </c>
      <c r="B1382" s="70">
        <v>2357405</v>
      </c>
    </row>
    <row r="1383" spans="1:2" ht="14.4">
      <c r="A1383" s="68">
        <v>44852</v>
      </c>
      <c r="B1383" s="70">
        <v>2003306</v>
      </c>
    </row>
    <row r="1384" spans="1:2" ht="14.4">
      <c r="A1384" s="68">
        <v>44853</v>
      </c>
      <c r="B1384" s="70">
        <v>2093881</v>
      </c>
    </row>
    <row r="1385" spans="1:2" ht="14.4">
      <c r="A1385" s="68">
        <v>44854</v>
      </c>
      <c r="B1385" s="70">
        <v>2418287</v>
      </c>
    </row>
    <row r="1386" spans="1:2" ht="14.4">
      <c r="A1386" s="68">
        <v>44855</v>
      </c>
      <c r="B1386" s="70">
        <v>2430741</v>
      </c>
    </row>
    <row r="1387" spans="1:2" ht="14.4">
      <c r="A1387" s="68">
        <v>44856</v>
      </c>
      <c r="B1387" s="70">
        <v>2000991</v>
      </c>
    </row>
    <row r="1388" spans="1:2" ht="14.4">
      <c r="A1388" s="68">
        <v>44857</v>
      </c>
      <c r="B1388" s="70">
        <v>2490928</v>
      </c>
    </row>
    <row r="1389" spans="1:2" ht="14.4">
      <c r="A1389" s="68">
        <v>44858</v>
      </c>
      <c r="B1389" s="70">
        <v>2318999</v>
      </c>
    </row>
    <row r="1390" spans="1:2" ht="14.4">
      <c r="A1390" s="68">
        <v>44859</v>
      </c>
      <c r="B1390" s="70">
        <v>1973911</v>
      </c>
    </row>
    <row r="1391" spans="1:2" ht="14.4">
      <c r="A1391" s="68">
        <v>44860</v>
      </c>
      <c r="B1391" s="70">
        <v>2051716</v>
      </c>
    </row>
    <row r="1392" spans="1:2" ht="14.4">
      <c r="A1392" s="68">
        <v>44861</v>
      </c>
      <c r="B1392" s="70">
        <v>2303121</v>
      </c>
    </row>
    <row r="1393" spans="1:2" ht="14.4">
      <c r="A1393" s="68">
        <v>44862</v>
      </c>
      <c r="B1393" s="70">
        <v>2315301</v>
      </c>
    </row>
    <row r="1394" spans="1:2" ht="14.4">
      <c r="A1394" s="68">
        <v>44863</v>
      </c>
      <c r="B1394" s="70">
        <v>1828747</v>
      </c>
    </row>
    <row r="1395" spans="1:2" ht="14.4">
      <c r="A1395" s="68">
        <v>44864</v>
      </c>
      <c r="B1395" s="70">
        <v>2235846</v>
      </c>
    </row>
    <row r="1396" spans="1:2" ht="14.4">
      <c r="A1396" s="68">
        <v>44865</v>
      </c>
      <c r="B1396" s="70">
        <v>1919453</v>
      </c>
    </row>
    <row r="1397" spans="1:2" ht="14.4">
      <c r="A1397" s="68">
        <v>44866</v>
      </c>
      <c r="B1397" s="70">
        <v>1966658</v>
      </c>
    </row>
    <row r="1398" spans="1:2" ht="14.4">
      <c r="A1398" s="68">
        <v>44867</v>
      </c>
      <c r="B1398" s="70">
        <v>1891588</v>
      </c>
    </row>
    <row r="1399" spans="1:2" ht="14.4">
      <c r="A1399" s="68">
        <v>44868</v>
      </c>
      <c r="B1399" s="70">
        <v>2236880</v>
      </c>
    </row>
    <row r="1400" spans="1:2" ht="14.4">
      <c r="A1400" s="68">
        <v>44869</v>
      </c>
      <c r="B1400" s="70">
        <v>2307677</v>
      </c>
    </row>
    <row r="1401" spans="1:2" ht="14.4">
      <c r="A1401" s="68">
        <v>44870</v>
      </c>
      <c r="B1401" s="70">
        <v>1917434</v>
      </c>
    </row>
    <row r="1402" spans="1:2" ht="14.4">
      <c r="A1402" s="68">
        <v>44871</v>
      </c>
      <c r="B1402" s="70">
        <v>2390132</v>
      </c>
    </row>
    <row r="1403" spans="1:2" ht="14.4">
      <c r="A1403" s="68">
        <v>44872</v>
      </c>
      <c r="B1403" s="70">
        <v>2208501</v>
      </c>
    </row>
    <row r="1404" spans="1:2" ht="14.4">
      <c r="A1404" s="68">
        <v>44873</v>
      </c>
      <c r="B1404" s="70">
        <v>1881131</v>
      </c>
    </row>
    <row r="1405" spans="1:2" ht="14.4">
      <c r="A1405" s="68">
        <v>44874</v>
      </c>
      <c r="B1405" s="70">
        <v>1932418</v>
      </c>
    </row>
    <row r="1406" spans="1:2" ht="14.4">
      <c r="A1406" s="68">
        <v>44875</v>
      </c>
      <c r="B1406" s="70">
        <v>2176720</v>
      </c>
    </row>
    <row r="1407" spans="1:2" ht="14.4">
      <c r="A1407" s="68">
        <v>44876</v>
      </c>
      <c r="B1407" s="70">
        <v>2317632</v>
      </c>
    </row>
    <row r="1408" spans="1:2" ht="14.4">
      <c r="A1408" s="68">
        <v>44877</v>
      </c>
      <c r="B1408" s="70">
        <v>1871427</v>
      </c>
    </row>
    <row r="1409" spans="1:2" ht="14.4">
      <c r="A1409" s="68">
        <v>44878</v>
      </c>
      <c r="B1409" s="70">
        <v>2435219</v>
      </c>
    </row>
    <row r="1410" spans="1:2" ht="14.4">
      <c r="A1410" s="68">
        <v>44879</v>
      </c>
      <c r="B1410" s="70">
        <v>2263943</v>
      </c>
    </row>
    <row r="1411" spans="1:2" ht="14.4">
      <c r="A1411" s="68">
        <v>44880</v>
      </c>
      <c r="B1411" s="70">
        <v>1889169</v>
      </c>
    </row>
    <row r="1412" spans="1:2" ht="14.4">
      <c r="A1412" s="68">
        <v>44881</v>
      </c>
      <c r="B1412" s="70">
        <v>1965673</v>
      </c>
    </row>
    <row r="1413" spans="1:2" ht="14.4">
      <c r="A1413" s="68">
        <v>44882</v>
      </c>
      <c r="B1413" s="70">
        <v>2316875</v>
      </c>
    </row>
    <row r="1414" spans="1:2" ht="14.4">
      <c r="A1414" s="68">
        <v>44883</v>
      </c>
      <c r="B1414" s="70">
        <v>2451996</v>
      </c>
    </row>
    <row r="1415" spans="1:2" ht="14.4">
      <c r="A1415" s="68">
        <v>44884</v>
      </c>
      <c r="B1415" s="70">
        <v>2148196</v>
      </c>
    </row>
    <row r="1416" spans="1:2" ht="14.4">
      <c r="A1416" s="68">
        <v>44885</v>
      </c>
      <c r="B1416" s="70">
        <v>2327284</v>
      </c>
    </row>
    <row r="1417" spans="1:2" ht="14.4">
      <c r="A1417" s="68">
        <v>44886</v>
      </c>
      <c r="B1417" s="70">
        <v>2265574</v>
      </c>
    </row>
    <row r="1418" spans="1:2" ht="14.4">
      <c r="A1418" s="68">
        <v>44887</v>
      </c>
      <c r="B1418" s="70">
        <v>2299346</v>
      </c>
    </row>
    <row r="1419" spans="1:2" ht="14.4">
      <c r="A1419" s="68">
        <v>44888</v>
      </c>
      <c r="B1419" s="70">
        <v>2455142</v>
      </c>
    </row>
    <row r="1420" spans="1:2" ht="14.4">
      <c r="A1420" s="68">
        <v>44889</v>
      </c>
      <c r="B1420" s="70">
        <v>1400490</v>
      </c>
    </row>
    <row r="1421" spans="1:2" ht="14.4">
      <c r="A1421" s="68">
        <v>44890</v>
      </c>
      <c r="B1421" s="70">
        <v>1980837</v>
      </c>
    </row>
    <row r="1422" spans="1:2" ht="14.4">
      <c r="A1422" s="68">
        <v>44891</v>
      </c>
      <c r="B1422" s="70">
        <v>2268189</v>
      </c>
    </row>
    <row r="1423" spans="1:2" ht="14.4">
      <c r="A1423" s="68">
        <v>44892</v>
      </c>
      <c r="B1423" s="70">
        <v>2560623</v>
      </c>
    </row>
    <row r="1424" spans="1:2" ht="14.4">
      <c r="A1424" s="68">
        <v>44893</v>
      </c>
      <c r="B1424" s="70">
        <v>2412397</v>
      </c>
    </row>
    <row r="1425" spans="1:2" ht="14.4">
      <c r="A1425" s="68">
        <v>44894</v>
      </c>
      <c r="B1425" s="70">
        <v>1945377</v>
      </c>
    </row>
    <row r="1426" spans="1:2" ht="14.4">
      <c r="A1426" s="68">
        <v>44895</v>
      </c>
      <c r="B1426" s="70">
        <v>1886607</v>
      </c>
    </row>
    <row r="1427" spans="1:2" ht="14.4">
      <c r="A1427" s="68">
        <v>44896</v>
      </c>
      <c r="B1427" s="70">
        <v>2044164</v>
      </c>
    </row>
    <row r="1428" spans="1:2" ht="14.4">
      <c r="A1428" s="68">
        <v>44897</v>
      </c>
      <c r="B1428" s="70">
        <v>2124514</v>
      </c>
    </row>
    <row r="1429" spans="1:2" ht="14.4">
      <c r="A1429" s="68">
        <v>44898</v>
      </c>
      <c r="B1429" s="70">
        <v>1783271</v>
      </c>
    </row>
    <row r="1430" spans="1:2" ht="14.4">
      <c r="A1430" s="68">
        <v>44899</v>
      </c>
      <c r="B1430" s="70">
        <v>2256037</v>
      </c>
    </row>
    <row r="1431" spans="1:2" ht="14.4">
      <c r="A1431" s="68">
        <v>44900</v>
      </c>
      <c r="B1431" s="70">
        <v>2132514</v>
      </c>
    </row>
    <row r="1432" spans="1:2" ht="14.4">
      <c r="A1432" s="68">
        <v>44901</v>
      </c>
      <c r="B1432" s="70">
        <v>1691907</v>
      </c>
    </row>
    <row r="1433" spans="1:2" ht="14.4">
      <c r="A1433" s="68">
        <v>44902</v>
      </c>
      <c r="B1433" s="70">
        <v>1876027</v>
      </c>
    </row>
    <row r="1434" spans="1:2" ht="14.4">
      <c r="A1434" s="68">
        <v>44903</v>
      </c>
      <c r="B1434" s="70">
        <v>2199544</v>
      </c>
    </row>
    <row r="1435" spans="1:2" ht="14.4">
      <c r="A1435" s="68">
        <v>44904</v>
      </c>
      <c r="B1435" s="70">
        <v>2287095</v>
      </c>
    </row>
    <row r="1436" spans="1:2" ht="14.4">
      <c r="A1436" s="68">
        <v>44905</v>
      </c>
      <c r="B1436" s="70">
        <v>1878353</v>
      </c>
    </row>
    <row r="1437" spans="1:2" ht="14.4">
      <c r="A1437" s="68">
        <v>44906</v>
      </c>
      <c r="B1437" s="70">
        <v>2227120</v>
      </c>
    </row>
    <row r="1438" spans="1:2" ht="14.4">
      <c r="A1438" s="68">
        <v>44907</v>
      </c>
      <c r="B1438" s="70">
        <v>2157893</v>
      </c>
    </row>
    <row r="1439" spans="1:2" ht="14.4">
      <c r="A1439" s="68">
        <v>44908</v>
      </c>
      <c r="B1439" s="70">
        <v>1803264</v>
      </c>
    </row>
    <row r="1440" spans="1:2" ht="14.4">
      <c r="A1440" s="68">
        <v>44909</v>
      </c>
      <c r="B1440" s="70">
        <v>1981890</v>
      </c>
    </row>
    <row r="1441" spans="1:2" ht="14.4">
      <c r="A1441" s="68">
        <v>44910</v>
      </c>
      <c r="B1441" s="70">
        <v>2282054</v>
      </c>
    </row>
    <row r="1442" spans="1:2" ht="14.4">
      <c r="A1442" s="68">
        <v>44911</v>
      </c>
      <c r="B1442" s="70">
        <v>2437173</v>
      </c>
    </row>
    <row r="1443" spans="1:2" ht="14.4">
      <c r="A1443" s="68">
        <v>44912</v>
      </c>
      <c r="B1443" s="70">
        <v>2225557</v>
      </c>
    </row>
    <row r="1444" spans="1:2" ht="14.4">
      <c r="A1444" s="68">
        <v>44913</v>
      </c>
      <c r="B1444" s="70">
        <v>2352352</v>
      </c>
    </row>
    <row r="1445" spans="1:2" ht="14.4">
      <c r="A1445" s="68">
        <v>44914</v>
      </c>
      <c r="B1445" s="70">
        <v>2258485</v>
      </c>
    </row>
    <row r="1446" spans="1:2" ht="14.4">
      <c r="A1446" s="68">
        <v>44915</v>
      </c>
      <c r="B1446" s="70">
        <v>2199432</v>
      </c>
    </row>
    <row r="1447" spans="1:2" ht="14.4">
      <c r="A1447" s="68">
        <v>44916</v>
      </c>
      <c r="B1447" s="70">
        <v>2416381</v>
      </c>
    </row>
    <row r="1448" spans="1:2" ht="14.4">
      <c r="A1448" s="68">
        <v>44917</v>
      </c>
      <c r="B1448" s="70">
        <v>2345767</v>
      </c>
    </row>
    <row r="1449" spans="1:2" ht="14.4">
      <c r="A1449" s="68">
        <v>44918</v>
      </c>
      <c r="B1449" s="70">
        <v>2079519</v>
      </c>
    </row>
    <row r="1450" spans="1:2" ht="14.4">
      <c r="A1450" s="68">
        <v>44919</v>
      </c>
      <c r="B1450" s="70">
        <v>1827279</v>
      </c>
    </row>
    <row r="1451" spans="1:2" ht="14.4">
      <c r="A1451" s="68">
        <v>44920</v>
      </c>
      <c r="B1451" s="70">
        <v>1792282</v>
      </c>
    </row>
    <row r="1452" spans="1:2" ht="14.4">
      <c r="A1452" s="68">
        <v>44921</v>
      </c>
      <c r="B1452" s="70">
        <v>2211993</v>
      </c>
    </row>
    <row r="1453" spans="1:2" ht="14.4">
      <c r="A1453" s="68">
        <v>44922</v>
      </c>
      <c r="B1453" s="70">
        <v>2163901</v>
      </c>
    </row>
    <row r="1454" spans="1:2" ht="14.4">
      <c r="A1454" s="68">
        <v>44923</v>
      </c>
      <c r="B1454" s="70">
        <v>2143566</v>
      </c>
    </row>
    <row r="1455" spans="1:2" ht="14.4">
      <c r="A1455" s="68">
        <v>44924</v>
      </c>
      <c r="B1455" s="70">
        <v>2168039</v>
      </c>
    </row>
    <row r="1456" spans="1:2" ht="14.4">
      <c r="A1456" s="68">
        <v>44925</v>
      </c>
      <c r="B1456" s="70">
        <v>2367709</v>
      </c>
    </row>
    <row r="1457" spans="1:2" ht="14.4">
      <c r="A1457" s="68">
        <v>44926</v>
      </c>
      <c r="B1457" s="70">
        <v>1932949</v>
      </c>
    </row>
    <row r="1458" spans="1:2" ht="14.4">
      <c r="A1458" s="68">
        <v>44927</v>
      </c>
      <c r="B1458" s="70">
        <v>2031163</v>
      </c>
    </row>
    <row r="1459" spans="1:2" ht="14.4">
      <c r="A1459" s="68">
        <v>44928</v>
      </c>
      <c r="B1459" s="70">
        <v>2361734</v>
      </c>
    </row>
    <row r="1460" spans="1:2" ht="14.4">
      <c r="A1460" s="68">
        <v>44929</v>
      </c>
      <c r="B1460" s="70">
        <v>2203005</v>
      </c>
    </row>
    <row r="1461" spans="1:2" ht="14.4">
      <c r="A1461" s="68">
        <v>44930</v>
      </c>
      <c r="B1461" s="70">
        <v>1981522</v>
      </c>
    </row>
    <row r="1462" spans="1:2" ht="14.4">
      <c r="A1462" s="68">
        <v>44931</v>
      </c>
      <c r="B1462" s="70">
        <v>2025074</v>
      </c>
    </row>
    <row r="1463" spans="1:2" ht="14.4">
      <c r="A1463" s="68">
        <v>44932</v>
      </c>
      <c r="B1463" s="70">
        <v>2030131</v>
      </c>
    </row>
    <row r="1464" spans="1:2" ht="14.4">
      <c r="A1464" s="68">
        <v>44933</v>
      </c>
      <c r="B1464" s="70">
        <v>1906785</v>
      </c>
    </row>
    <row r="1465" spans="1:2" ht="14.4">
      <c r="A1465" s="68">
        <v>44934</v>
      </c>
      <c r="B1465" s="70">
        <v>2214608</v>
      </c>
    </row>
    <row r="1466" spans="1:2" ht="14.4">
      <c r="A1466" s="68">
        <v>44935</v>
      </c>
      <c r="B1466" s="70">
        <v>2008182</v>
      </c>
    </row>
    <row r="1467" spans="1:2" ht="14.4">
      <c r="A1467" s="68">
        <v>44936</v>
      </c>
      <c r="B1467" s="70">
        <v>1671507</v>
      </c>
    </row>
    <row r="1468" spans="1:2" ht="14.4">
      <c r="A1468" s="68">
        <v>44937</v>
      </c>
      <c r="B1468" s="70">
        <v>1709703</v>
      </c>
    </row>
    <row r="1469" spans="1:2" ht="14.4">
      <c r="A1469" s="68">
        <v>44938</v>
      </c>
      <c r="B1469" s="70">
        <v>2182659</v>
      </c>
    </row>
    <row r="1470" spans="1:2" ht="14.4">
      <c r="A1470" s="68">
        <v>44939</v>
      </c>
      <c r="B1470" s="70">
        <v>2299159</v>
      </c>
    </row>
    <row r="1471" spans="1:2" ht="14.4">
      <c r="A1471" s="68">
        <v>44940</v>
      </c>
      <c r="B1471" s="70">
        <v>1796768</v>
      </c>
    </row>
    <row r="1472" spans="1:2" ht="14.4">
      <c r="A1472" s="68">
        <v>44941</v>
      </c>
      <c r="B1472" s="70">
        <v>2032496</v>
      </c>
    </row>
    <row r="1473" spans="1:2" ht="14.4">
      <c r="A1473" s="68">
        <v>44942</v>
      </c>
      <c r="B1473" s="70">
        <v>2115696</v>
      </c>
    </row>
    <row r="1474" spans="1:2" ht="14.4">
      <c r="A1474" s="68">
        <v>44943</v>
      </c>
      <c r="B1474" s="70">
        <v>1788696</v>
      </c>
    </row>
    <row r="1475" spans="1:2" ht="14.4">
      <c r="A1475" s="68">
        <v>44944</v>
      </c>
      <c r="B1475" s="70">
        <v>1667112</v>
      </c>
    </row>
    <row r="1476" spans="1:2" ht="14.4">
      <c r="A1476" s="68">
        <v>44945</v>
      </c>
      <c r="B1476" s="70">
        <v>1993765</v>
      </c>
    </row>
    <row r="1477" spans="1:2" ht="14.4">
      <c r="A1477" s="68">
        <v>44946</v>
      </c>
      <c r="B1477" s="70">
        <v>2083953</v>
      </c>
    </row>
    <row r="1478" spans="1:2" ht="14.4">
      <c r="A1478" s="68">
        <v>44947</v>
      </c>
      <c r="B1478" s="70">
        <v>1656540</v>
      </c>
    </row>
    <row r="1479" spans="1:2" ht="14.4">
      <c r="A1479" s="68">
        <v>44948</v>
      </c>
      <c r="B1479" s="70">
        <v>2135304</v>
      </c>
    </row>
    <row r="1480" spans="1:2" ht="14.4">
      <c r="A1480" s="68">
        <v>44949</v>
      </c>
      <c r="B1480" s="70">
        <v>1965789</v>
      </c>
    </row>
    <row r="1481" spans="1:2" ht="14.4">
      <c r="A1481" s="68">
        <v>44950</v>
      </c>
      <c r="B1481" s="70">
        <v>1559251</v>
      </c>
    </row>
    <row r="1482" spans="1:2" ht="14.4">
      <c r="A1482" s="68">
        <v>44951</v>
      </c>
      <c r="B1482" s="70">
        <v>1671867</v>
      </c>
    </row>
    <row r="1483" spans="1:2" ht="14.4">
      <c r="A1483" s="68">
        <v>44952</v>
      </c>
      <c r="B1483" s="70">
        <v>2089208</v>
      </c>
    </row>
    <row r="1484" spans="1:2" ht="14.4">
      <c r="A1484" s="68">
        <v>44953</v>
      </c>
      <c r="B1484" s="70">
        <v>2115222</v>
      </c>
    </row>
    <row r="1485" spans="1:2" ht="14.4">
      <c r="A1485" s="68">
        <v>44954</v>
      </c>
      <c r="B1485" s="70">
        <v>1649696</v>
      </c>
    </row>
    <row r="1486" spans="1:2" ht="14.4">
      <c r="A1486" s="68">
        <v>44955</v>
      </c>
      <c r="B1486" s="70">
        <v>2137929</v>
      </c>
    </row>
    <row r="1487" spans="1:2" ht="14.4">
      <c r="A1487" s="68">
        <v>44956</v>
      </c>
      <c r="B1487" s="70">
        <v>1932014</v>
      </c>
    </row>
    <row r="1488" spans="1:2" ht="14.4">
      <c r="A1488" s="68">
        <v>44957</v>
      </c>
      <c r="B1488" s="70">
        <v>1531806</v>
      </c>
    </row>
    <row r="1489" spans="1:2" ht="14.4">
      <c r="A1489" s="68">
        <v>44958</v>
      </c>
      <c r="B1489" s="70">
        <v>1604546</v>
      </c>
    </row>
    <row r="1490" spans="1:2" ht="14.4">
      <c r="A1490" s="68">
        <v>44959</v>
      </c>
      <c r="B1490" s="70">
        <v>2035923</v>
      </c>
    </row>
    <row r="1491" spans="1:2" ht="14.4">
      <c r="A1491" s="68">
        <v>44960</v>
      </c>
      <c r="B1491" s="70">
        <v>2102998</v>
      </c>
    </row>
    <row r="1492" spans="1:2" ht="14.4">
      <c r="A1492" s="68">
        <v>44961</v>
      </c>
      <c r="B1492" s="70">
        <v>1669778</v>
      </c>
    </row>
    <row r="1493" spans="1:2" ht="14.4">
      <c r="A1493" s="68">
        <v>44962</v>
      </c>
      <c r="B1493" s="70">
        <v>2195570</v>
      </c>
    </row>
    <row r="1494" spans="1:2" ht="14.4">
      <c r="A1494" s="68">
        <v>44963</v>
      </c>
      <c r="B1494" s="70">
        <v>2033636</v>
      </c>
    </row>
    <row r="1495" spans="1:2" ht="14.4">
      <c r="A1495" s="68">
        <v>44964</v>
      </c>
      <c r="B1495" s="70">
        <v>1622865</v>
      </c>
    </row>
    <row r="1496" spans="1:2" ht="14.4">
      <c r="A1496" s="68">
        <v>44965</v>
      </c>
      <c r="B1496" s="70">
        <v>1793794</v>
      </c>
    </row>
    <row r="1497" spans="1:2" ht="14.4">
      <c r="A1497" s="68">
        <v>44966</v>
      </c>
      <c r="B1497" s="70">
        <v>2152183</v>
      </c>
    </row>
    <row r="1498" spans="1:2" ht="14.4">
      <c r="A1498" s="68">
        <v>44967</v>
      </c>
      <c r="B1498" s="70">
        <v>2254803</v>
      </c>
    </row>
    <row r="1499" spans="1:2" ht="14.4">
      <c r="A1499" s="68">
        <v>44968</v>
      </c>
      <c r="B1499" s="70">
        <v>1809088</v>
      </c>
    </row>
    <row r="1500" spans="1:2" ht="14.4">
      <c r="A1500" s="68">
        <v>44969</v>
      </c>
      <c r="B1500" s="70">
        <v>2113656</v>
      </c>
    </row>
    <row r="1501" spans="1:2" ht="14.4">
      <c r="A1501" s="68">
        <v>44970</v>
      </c>
      <c r="B1501" s="70">
        <v>2066634</v>
      </c>
    </row>
    <row r="1502" spans="1:2" ht="14.4">
      <c r="A1502" s="68">
        <v>44971</v>
      </c>
      <c r="B1502" s="70">
        <v>1670451</v>
      </c>
    </row>
    <row r="1503" spans="1:2" ht="14.4">
      <c r="A1503" s="68">
        <v>44972</v>
      </c>
      <c r="B1503" s="70">
        <v>2006022</v>
      </c>
    </row>
    <row r="1504" spans="1:2" ht="14.4">
      <c r="A1504" s="68">
        <v>44973</v>
      </c>
      <c r="B1504" s="70">
        <v>2327313</v>
      </c>
    </row>
    <row r="1505" spans="1:2" ht="14.4">
      <c r="A1505" s="68">
        <v>44974</v>
      </c>
      <c r="B1505" s="70">
        <v>2504187</v>
      </c>
    </row>
    <row r="1506" spans="1:2" ht="14.4">
      <c r="A1506" s="68">
        <v>44975</v>
      </c>
      <c r="B1506" s="70">
        <v>2053266</v>
      </c>
    </row>
    <row r="1507" spans="1:2" ht="14.4">
      <c r="A1507" s="68">
        <v>44976</v>
      </c>
      <c r="B1507" s="70">
        <v>2314101</v>
      </c>
    </row>
    <row r="1508" spans="1:2" ht="14.4">
      <c r="A1508" s="68">
        <v>44977</v>
      </c>
      <c r="B1508" s="70">
        <v>2466587</v>
      </c>
    </row>
    <row r="1509" spans="1:2" ht="14.4">
      <c r="A1509" s="68">
        <v>44978</v>
      </c>
      <c r="B1509" s="70">
        <v>2046424</v>
      </c>
    </row>
    <row r="1510" spans="1:2" ht="14.4">
      <c r="A1510" s="68">
        <v>44979</v>
      </c>
      <c r="B1510" s="70">
        <v>1998636</v>
      </c>
    </row>
    <row r="1511" spans="1:2" ht="14.4">
      <c r="A1511" s="68">
        <v>44980</v>
      </c>
      <c r="B1511" s="70">
        <v>2317943</v>
      </c>
    </row>
    <row r="1512" spans="1:2" ht="14.4">
      <c r="A1512" s="68">
        <v>44981</v>
      </c>
      <c r="B1512" s="70">
        <v>2413692</v>
      </c>
    </row>
    <row r="1513" spans="1:2" ht="14.4">
      <c r="A1513" s="68">
        <v>44982</v>
      </c>
      <c r="B1513" s="70">
        <v>2047075</v>
      </c>
    </row>
    <row r="1514" spans="1:2" ht="14.4">
      <c r="A1514" s="68">
        <v>44983</v>
      </c>
      <c r="B1514" s="70">
        <v>2394788</v>
      </c>
    </row>
    <row r="1515" spans="1:2" ht="14.4">
      <c r="A1515" s="68">
        <v>44984</v>
      </c>
      <c r="B1515" s="70">
        <v>2230481</v>
      </c>
    </row>
    <row r="1516" spans="1:2" ht="14.4">
      <c r="A1516" s="68">
        <v>44985</v>
      </c>
      <c r="B1516" s="70">
        <v>1876825</v>
      </c>
    </row>
    <row r="1517" spans="1:2" ht="14.4">
      <c r="A1517" s="68">
        <v>44986</v>
      </c>
      <c r="B1517" s="70">
        <v>2062287</v>
      </c>
    </row>
    <row r="1518" spans="1:2" ht="14.4">
      <c r="A1518" s="68">
        <v>44987</v>
      </c>
      <c r="B1518" s="70">
        <v>2299188</v>
      </c>
    </row>
    <row r="1519" spans="1:2" ht="14.4">
      <c r="A1519" s="68">
        <v>44988</v>
      </c>
      <c r="B1519" s="70">
        <v>2375612</v>
      </c>
    </row>
    <row r="1520" spans="1:2" ht="14.4">
      <c r="A1520" s="68">
        <v>44989</v>
      </c>
      <c r="B1520" s="70">
        <v>2040542</v>
      </c>
    </row>
    <row r="1521" spans="1:2" ht="14.4">
      <c r="A1521" s="68">
        <v>44990</v>
      </c>
      <c r="B1521" s="70">
        <v>2412281</v>
      </c>
    </row>
    <row r="1522" spans="1:2" ht="14.4">
      <c r="A1522" s="68">
        <v>44991</v>
      </c>
      <c r="B1522" s="70">
        <v>2197079</v>
      </c>
    </row>
    <row r="1523" spans="1:2" ht="14.4">
      <c r="A1523" s="68">
        <v>44992</v>
      </c>
      <c r="B1523" s="70">
        <v>1907186</v>
      </c>
    </row>
    <row r="1524" spans="1:2" ht="14.4">
      <c r="A1524" s="68">
        <v>44993</v>
      </c>
      <c r="B1524" s="70">
        <v>2125163</v>
      </c>
    </row>
    <row r="1525" spans="1:2" ht="14.4">
      <c r="A1525" s="68">
        <v>44994</v>
      </c>
      <c r="B1525" s="70">
        <v>2397930</v>
      </c>
    </row>
    <row r="1526" spans="1:2" ht="14.4">
      <c r="A1526" s="68">
        <v>44995</v>
      </c>
      <c r="B1526" s="70">
        <v>2562389</v>
      </c>
    </row>
    <row r="1527" spans="1:2" ht="14.4">
      <c r="A1527" s="68">
        <v>44996</v>
      </c>
      <c r="B1527" s="70">
        <v>2279445</v>
      </c>
    </row>
    <row r="1528" spans="1:2" ht="14.4">
      <c r="A1528" s="68">
        <v>44997</v>
      </c>
      <c r="B1528" s="70">
        <v>2527599</v>
      </c>
    </row>
    <row r="1529" spans="1:2" ht="14.4">
      <c r="A1529" s="68">
        <v>44998</v>
      </c>
      <c r="B1529" s="70">
        <v>2390797</v>
      </c>
    </row>
    <row r="1530" spans="1:2" ht="14.4">
      <c r="A1530" s="68">
        <v>44999</v>
      </c>
      <c r="B1530" s="70">
        <v>2022912</v>
      </c>
    </row>
    <row r="1531" spans="1:2" ht="14.4">
      <c r="A1531" s="68">
        <v>45000</v>
      </c>
      <c r="B1531" s="70">
        <v>2260097</v>
      </c>
    </row>
    <row r="1532" spans="1:2" ht="14.4">
      <c r="A1532" s="68">
        <v>45001</v>
      </c>
      <c r="B1532" s="70">
        <v>2461141</v>
      </c>
    </row>
    <row r="1533" spans="1:2" ht="14.4">
      <c r="A1533" s="68">
        <v>45002</v>
      </c>
      <c r="B1533" s="70">
        <v>2517194</v>
      </c>
    </row>
    <row r="1534" spans="1:2" ht="14.4">
      <c r="A1534" s="68">
        <v>45003</v>
      </c>
      <c r="B1534" s="70">
        <v>2278790</v>
      </c>
    </row>
    <row r="1535" spans="1:2" ht="14.4">
      <c r="A1535" s="68">
        <v>45004</v>
      </c>
      <c r="B1535" s="70">
        <v>2592384</v>
      </c>
    </row>
    <row r="1536" spans="1:2" ht="14.4">
      <c r="A1536" s="68">
        <v>45005</v>
      </c>
      <c r="B1536" s="70">
        <v>2399550</v>
      </c>
    </row>
    <row r="1537" spans="1:2" ht="14.4">
      <c r="A1537" s="68">
        <v>45006</v>
      </c>
      <c r="B1537" s="70">
        <v>2026078</v>
      </c>
    </row>
    <row r="1538" spans="1:2" ht="14.4">
      <c r="A1538" s="68">
        <v>45007</v>
      </c>
      <c r="B1538" s="70">
        <v>2189372</v>
      </c>
    </row>
    <row r="1539" spans="1:2" ht="14.4">
      <c r="A1539" s="68">
        <v>45008</v>
      </c>
      <c r="B1539" s="70">
        <v>2441286</v>
      </c>
    </row>
    <row r="1540" spans="1:2" ht="14.4">
      <c r="A1540" s="68">
        <v>45009</v>
      </c>
      <c r="B1540" s="70">
        <v>2508182</v>
      </c>
    </row>
    <row r="1541" spans="1:2" ht="14.4">
      <c r="A1541" s="68">
        <v>45010</v>
      </c>
      <c r="B1541" s="70">
        <v>2208254</v>
      </c>
    </row>
    <row r="1542" spans="1:2" ht="14.4">
      <c r="A1542" s="68">
        <v>45011</v>
      </c>
      <c r="B1542" s="70">
        <v>2514762</v>
      </c>
    </row>
    <row r="1543" spans="1:2" ht="14.4">
      <c r="A1543" s="68">
        <v>45012</v>
      </c>
      <c r="B1543" s="70">
        <v>2374441</v>
      </c>
    </row>
    <row r="1544" spans="1:2" ht="14.4">
      <c r="A1544" s="68">
        <v>45013</v>
      </c>
      <c r="B1544" s="70">
        <v>2033766</v>
      </c>
    </row>
    <row r="1545" spans="1:2" ht="14.4">
      <c r="A1545" s="68">
        <v>45014</v>
      </c>
      <c r="B1545" s="70">
        <v>2206337</v>
      </c>
    </row>
    <row r="1546" spans="1:2" ht="14.4">
      <c r="A1546" s="68">
        <v>45015</v>
      </c>
      <c r="B1546" s="70">
        <v>2462648</v>
      </c>
    </row>
    <row r="1547" spans="1:2" ht="14.4">
      <c r="A1547" s="68">
        <v>45016</v>
      </c>
      <c r="B1547" s="70">
        <v>2521659</v>
      </c>
    </row>
    <row r="1548" spans="1:2" ht="14.4">
      <c r="A1548" s="68">
        <v>45017</v>
      </c>
      <c r="B1548" s="70">
        <v>2239314</v>
      </c>
    </row>
    <row r="1549" spans="1:2" ht="14.4">
      <c r="A1549" s="68">
        <v>45018</v>
      </c>
      <c r="B1549" s="70">
        <v>2528489</v>
      </c>
    </row>
    <row r="1550" spans="1:2" ht="14.4">
      <c r="A1550" s="68">
        <v>45019</v>
      </c>
      <c r="B1550" s="70">
        <v>2384806</v>
      </c>
    </row>
    <row r="1551" spans="1:2" ht="14.4">
      <c r="A1551" s="68">
        <v>45020</v>
      </c>
      <c r="B1551" s="70">
        <v>2066489</v>
      </c>
    </row>
    <row r="1552" spans="1:2" ht="14.4">
      <c r="A1552" s="68">
        <v>45021</v>
      </c>
      <c r="B1552" s="70">
        <v>2199464</v>
      </c>
    </row>
    <row r="1553" spans="1:2" ht="14.4">
      <c r="A1553" s="68">
        <v>45022</v>
      </c>
      <c r="B1553" s="70">
        <v>2508487</v>
      </c>
    </row>
    <row r="1554" spans="1:2" ht="14.4">
      <c r="A1554" s="68">
        <v>45023</v>
      </c>
      <c r="B1554" s="70">
        <v>2475368</v>
      </c>
    </row>
    <row r="1555" spans="1:2" ht="14.4">
      <c r="A1555" s="68">
        <v>45024</v>
      </c>
      <c r="B1555" s="70">
        <v>2093075</v>
      </c>
    </row>
    <row r="1556" spans="1:2" ht="14.4">
      <c r="A1556" s="68">
        <v>45025</v>
      </c>
      <c r="B1556" s="70">
        <v>2375705</v>
      </c>
    </row>
    <row r="1557" spans="1:2" ht="14.4">
      <c r="A1557" s="68">
        <v>45026</v>
      </c>
      <c r="B1557" s="70">
        <v>2511861</v>
      </c>
    </row>
    <row r="1558" spans="1:2" ht="14.4">
      <c r="A1558" s="68">
        <v>45027</v>
      </c>
      <c r="B1558" s="70">
        <v>2123254</v>
      </c>
    </row>
    <row r="1559" spans="1:2" ht="14.4">
      <c r="A1559" s="68">
        <v>45028</v>
      </c>
      <c r="B1559" s="70">
        <v>2150587</v>
      </c>
    </row>
    <row r="1560" spans="1:2" ht="14.4">
      <c r="A1560" s="68">
        <v>45029</v>
      </c>
      <c r="B1560" s="70">
        <v>2437708</v>
      </c>
    </row>
    <row r="1561" spans="1:2" ht="14.4">
      <c r="A1561" s="68">
        <v>45030</v>
      </c>
      <c r="B1561" s="70">
        <v>2532863</v>
      </c>
    </row>
    <row r="1562" spans="1:2" ht="14.4">
      <c r="A1562" s="68">
        <v>45031</v>
      </c>
      <c r="B1562" s="70">
        <v>2150251</v>
      </c>
    </row>
    <row r="1563" spans="1:2" ht="14.4">
      <c r="A1563" s="68">
        <v>45032</v>
      </c>
      <c r="B1563" s="70">
        <v>2575220</v>
      </c>
    </row>
    <row r="1564" spans="1:2" ht="14.4">
      <c r="A1564" s="68">
        <v>45033</v>
      </c>
      <c r="B1564" s="70">
        <v>2446947</v>
      </c>
    </row>
    <row r="1565" spans="1:2" ht="14.4">
      <c r="A1565" s="68">
        <v>45034</v>
      </c>
      <c r="B1565" s="70">
        <v>2065326</v>
      </c>
    </row>
    <row r="1566" spans="1:2" ht="14.4">
      <c r="A1566" s="68">
        <v>45035</v>
      </c>
      <c r="B1566" s="70">
        <v>2214841</v>
      </c>
    </row>
    <row r="1567" spans="1:2" ht="14.4">
      <c r="A1567" s="68">
        <v>45036</v>
      </c>
      <c r="B1567" s="70">
        <v>2510568</v>
      </c>
    </row>
    <row r="1568" spans="1:2" ht="14.4">
      <c r="A1568" s="68">
        <v>45037</v>
      </c>
      <c r="B1568" s="70">
        <v>2585925</v>
      </c>
    </row>
    <row r="1569" spans="1:2" ht="14.4">
      <c r="A1569" s="68">
        <v>45038</v>
      </c>
      <c r="B1569" s="70">
        <v>2056341</v>
      </c>
    </row>
    <row r="1570" spans="1:2" ht="14.4">
      <c r="A1570" s="68">
        <v>45039</v>
      </c>
      <c r="B1570" s="70">
        <v>2564762</v>
      </c>
    </row>
    <row r="1571" spans="1:2" ht="14.4">
      <c r="A1571" s="68">
        <v>45040</v>
      </c>
      <c r="B1571" s="70">
        <v>2417427</v>
      </c>
    </row>
    <row r="1572" spans="1:2" ht="14.4">
      <c r="A1572" s="68">
        <v>45041</v>
      </c>
      <c r="B1572" s="70">
        <v>2011519</v>
      </c>
    </row>
    <row r="1573" spans="1:2" ht="14.4">
      <c r="A1573" s="68">
        <v>45042</v>
      </c>
      <c r="B1573" s="70">
        <v>2178370</v>
      </c>
    </row>
    <row r="1574" spans="1:2" ht="14.4">
      <c r="A1574" s="68">
        <v>45043</v>
      </c>
      <c r="B1574" s="70">
        <v>2517253</v>
      </c>
    </row>
    <row r="1575" spans="1:2" ht="14.4">
      <c r="A1575" s="68">
        <v>45044</v>
      </c>
      <c r="B1575" s="70">
        <v>2503233</v>
      </c>
    </row>
    <row r="1576" spans="1:2" ht="14.4">
      <c r="A1576" s="68">
        <v>45045</v>
      </c>
      <c r="B1576" s="70">
        <v>1954022</v>
      </c>
    </row>
    <row r="1577" spans="1:2" ht="14.4">
      <c r="A1577" s="68">
        <v>45046</v>
      </c>
      <c r="B1577" s="70">
        <v>2505077</v>
      </c>
    </row>
    <row r="1578" spans="1:2" ht="14.4">
      <c r="A1578" s="68">
        <v>45047</v>
      </c>
      <c r="B1578" s="70">
        <v>2411749</v>
      </c>
    </row>
    <row r="1579" spans="1:2" ht="14.4">
      <c r="A1579" s="68">
        <v>45048</v>
      </c>
      <c r="B1579" s="70">
        <v>1992142</v>
      </c>
    </row>
    <row r="1580" spans="1:2" ht="14.4">
      <c r="A1580" s="68">
        <v>45049</v>
      </c>
      <c r="B1580" s="70">
        <v>2158446</v>
      </c>
    </row>
    <row r="1581" spans="1:2" ht="14.4">
      <c r="A1581" s="68">
        <v>45050</v>
      </c>
      <c r="B1581" s="70">
        <v>2498939</v>
      </c>
    </row>
    <row r="1582" spans="1:2" ht="14.4">
      <c r="A1582" s="68">
        <v>45051</v>
      </c>
      <c r="B1582" s="70">
        <v>2508503</v>
      </c>
    </row>
    <row r="1583" spans="1:2" ht="14.4">
      <c r="A1583" s="68">
        <v>45052</v>
      </c>
      <c r="B1583" s="70">
        <v>2043700</v>
      </c>
    </row>
    <row r="1584" spans="1:2" ht="14.4">
      <c r="A1584" s="68">
        <v>45053</v>
      </c>
      <c r="B1584" s="70">
        <v>2583350</v>
      </c>
    </row>
    <row r="1585" spans="1:2" ht="14.4">
      <c r="A1585" s="68">
        <v>45054</v>
      </c>
      <c r="B1585" s="70">
        <v>2468179</v>
      </c>
    </row>
    <row r="1586" spans="1:2" ht="14.4">
      <c r="A1586" s="68">
        <v>45055</v>
      </c>
      <c r="B1586" s="70">
        <v>2073603</v>
      </c>
    </row>
    <row r="1587" spans="1:2" ht="14.4">
      <c r="A1587" s="68">
        <v>45056</v>
      </c>
      <c r="B1587" s="70">
        <v>2248503</v>
      </c>
    </row>
    <row r="1588" spans="1:2" ht="14.4">
      <c r="A1588" s="68">
        <v>45057</v>
      </c>
      <c r="B1588" s="70">
        <v>2585633</v>
      </c>
    </row>
    <row r="1589" spans="1:2" ht="14.4">
      <c r="A1589" s="68">
        <v>45058</v>
      </c>
      <c r="B1589" s="70">
        <v>2524891</v>
      </c>
    </row>
    <row r="1590" spans="1:2" ht="14.4">
      <c r="A1590" s="68">
        <v>45059</v>
      </c>
      <c r="B1590" s="70">
        <v>2113445</v>
      </c>
    </row>
    <row r="1591" spans="1:2" ht="14.4">
      <c r="A1591" s="68">
        <v>45060</v>
      </c>
      <c r="B1591" s="70">
        <v>2484125</v>
      </c>
    </row>
    <row r="1592" spans="1:2" ht="14.4">
      <c r="A1592" s="68">
        <v>45061</v>
      </c>
      <c r="B1592" s="70">
        <v>2586566</v>
      </c>
    </row>
    <row r="1593" spans="1:2" ht="14.4">
      <c r="A1593" s="68">
        <v>45062</v>
      </c>
      <c r="B1593" s="70">
        <v>2168144</v>
      </c>
    </row>
    <row r="1594" spans="1:2" ht="14.4">
      <c r="A1594" s="68">
        <v>45063</v>
      </c>
      <c r="B1594" s="70">
        <v>2305668</v>
      </c>
    </row>
    <row r="1595" spans="1:2" ht="14.4">
      <c r="A1595" s="68">
        <v>45064</v>
      </c>
      <c r="B1595" s="70">
        <v>2627978</v>
      </c>
    </row>
    <row r="1596" spans="1:2" ht="14.4">
      <c r="A1596" s="68">
        <v>45065</v>
      </c>
      <c r="B1596" s="70">
        <v>2655587</v>
      </c>
    </row>
    <row r="1597" spans="1:2" ht="14.4">
      <c r="A1597" s="68">
        <v>45066</v>
      </c>
      <c r="B1597" s="70">
        <v>2213471</v>
      </c>
    </row>
    <row r="1598" spans="1:2" ht="14.4">
      <c r="A1598" s="68">
        <v>45067</v>
      </c>
      <c r="B1598" s="70">
        <v>2650573</v>
      </c>
    </row>
    <row r="1599" spans="1:2" ht="14.4">
      <c r="A1599" s="68">
        <v>45068</v>
      </c>
      <c r="B1599" s="70">
        <v>2562419</v>
      </c>
    </row>
    <row r="1600" spans="1:2" ht="14.4">
      <c r="A1600" s="68">
        <v>45069</v>
      </c>
      <c r="B1600" s="70">
        <v>2262673</v>
      </c>
    </row>
    <row r="1601" spans="1:2" ht="14.4">
      <c r="A1601" s="68">
        <v>45070</v>
      </c>
      <c r="B1601" s="70">
        <v>2429358</v>
      </c>
    </row>
    <row r="1602" spans="1:2" ht="14.4">
      <c r="A1602" s="68">
        <v>45071</v>
      </c>
      <c r="B1602" s="70">
        <v>2658057</v>
      </c>
    </row>
    <row r="1603" spans="1:2" ht="14.4">
      <c r="A1603" s="68">
        <v>45072</v>
      </c>
      <c r="B1603" s="70">
        <v>2744469</v>
      </c>
    </row>
    <row r="1604" spans="1:2" ht="14.4">
      <c r="A1604" s="68">
        <v>45073</v>
      </c>
      <c r="B1604" s="70">
        <v>2206575</v>
      </c>
    </row>
    <row r="1605" spans="1:2" ht="14.4">
      <c r="A1605" s="68">
        <v>45074</v>
      </c>
      <c r="B1605" s="70">
        <v>2257766</v>
      </c>
    </row>
    <row r="1606" spans="1:2" ht="14.4">
      <c r="A1606" s="68">
        <v>45075</v>
      </c>
      <c r="B1606" s="70">
        <v>2577437</v>
      </c>
    </row>
    <row r="1607" spans="1:2" ht="14.4">
      <c r="A1607" s="68">
        <v>45076</v>
      </c>
      <c r="B1607" s="70">
        <v>2342489</v>
      </c>
    </row>
    <row r="1608" spans="1:2" ht="14.4">
      <c r="A1608" s="68">
        <v>45077</v>
      </c>
      <c r="B1608" s="70">
        <v>2255052</v>
      </c>
    </row>
    <row r="1609" spans="1:2" ht="14.4">
      <c r="A1609" s="68">
        <v>45078</v>
      </c>
      <c r="B1609" s="70">
        <v>2463873</v>
      </c>
    </row>
    <row r="1610" spans="1:2" ht="14.4">
      <c r="A1610" s="68">
        <v>45079</v>
      </c>
      <c r="B1610" s="70">
        <v>2534724</v>
      </c>
    </row>
    <row r="1611" spans="1:2" ht="14.4">
      <c r="A1611" s="68">
        <v>45080</v>
      </c>
      <c r="B1611" s="70">
        <v>2221884</v>
      </c>
    </row>
    <row r="1612" spans="1:2" ht="14.4">
      <c r="A1612" s="68">
        <v>45081</v>
      </c>
      <c r="B1612" s="70">
        <v>2648024</v>
      </c>
    </row>
    <row r="1613" spans="1:2" ht="14.4">
      <c r="A1613" s="68">
        <v>45082</v>
      </c>
      <c r="B1613" s="70">
        <v>2555015</v>
      </c>
    </row>
    <row r="1614" spans="1:2" ht="14.4">
      <c r="A1614" s="68">
        <v>45083</v>
      </c>
      <c r="B1614" s="70">
        <v>2220737</v>
      </c>
    </row>
    <row r="1615" spans="1:2" ht="14.4">
      <c r="A1615" s="68">
        <v>45084</v>
      </c>
      <c r="B1615" s="70">
        <v>2341044</v>
      </c>
    </row>
    <row r="1616" spans="1:2" ht="14.4">
      <c r="A1616" s="68">
        <v>45085</v>
      </c>
      <c r="B1616" s="70">
        <v>2628367</v>
      </c>
    </row>
    <row r="1617" spans="1:2" ht="14.4">
      <c r="A1617" s="68">
        <v>45086</v>
      </c>
      <c r="B1617" s="70">
        <v>2675108</v>
      </c>
    </row>
    <row r="1618" spans="1:2" ht="14.4">
      <c r="A1618" s="68">
        <v>45087</v>
      </c>
      <c r="B1618" s="70">
        <v>2322200</v>
      </c>
    </row>
    <row r="1619" spans="1:2" ht="14.4">
      <c r="A1619" s="68">
        <v>45088</v>
      </c>
      <c r="B1619" s="70">
        <v>2722225</v>
      </c>
    </row>
    <row r="1620" spans="1:2" ht="14.4">
      <c r="A1620" s="68">
        <v>45089</v>
      </c>
      <c r="B1620" s="70">
        <v>2625141</v>
      </c>
    </row>
    <row r="1621" spans="1:2" ht="14.4">
      <c r="A1621" s="68">
        <v>45090</v>
      </c>
      <c r="B1621" s="70">
        <v>2332992</v>
      </c>
    </row>
    <row r="1622" spans="1:2" ht="14.4">
      <c r="A1622" s="68">
        <v>45091</v>
      </c>
      <c r="B1622" s="70">
        <v>2452085</v>
      </c>
    </row>
    <row r="1623" spans="1:2" ht="14.4">
      <c r="A1623" s="68">
        <v>45092</v>
      </c>
      <c r="B1623" s="70">
        <v>2730123</v>
      </c>
    </row>
    <row r="1624" spans="1:2" ht="14.4">
      <c r="A1624" s="68">
        <v>45093</v>
      </c>
      <c r="B1624" s="70">
        <v>2785529</v>
      </c>
    </row>
    <row r="1625" spans="1:2" ht="14.4">
      <c r="A1625" s="68">
        <v>45094</v>
      </c>
      <c r="B1625" s="70">
        <v>2435989</v>
      </c>
    </row>
    <row r="1626" spans="1:2" ht="14.4">
      <c r="A1626" s="68">
        <v>45095</v>
      </c>
      <c r="B1626" s="70">
        <v>2640229</v>
      </c>
    </row>
    <row r="1627" spans="1:2" ht="14.4">
      <c r="A1627" s="68">
        <v>45096</v>
      </c>
      <c r="B1627" s="70">
        <v>2730317</v>
      </c>
    </row>
    <row r="1628" spans="1:2" ht="14.4">
      <c r="A1628" s="68">
        <v>45097</v>
      </c>
      <c r="B1628" s="70">
        <v>2436834</v>
      </c>
    </row>
    <row r="1629" spans="1:2" ht="14.4">
      <c r="A1629" s="68">
        <v>45098</v>
      </c>
      <c r="B1629" s="70">
        <v>2491306</v>
      </c>
    </row>
    <row r="1630" spans="1:2" ht="14.4">
      <c r="A1630" s="68">
        <v>45099</v>
      </c>
      <c r="B1630" s="70">
        <v>2715730</v>
      </c>
    </row>
    <row r="1631" spans="1:2" ht="14.4">
      <c r="A1631" s="68">
        <v>45100</v>
      </c>
      <c r="B1631" s="70">
        <v>2771620</v>
      </c>
    </row>
    <row r="1632" spans="1:2" ht="14.4">
      <c r="A1632" s="68">
        <v>45101</v>
      </c>
      <c r="B1632" s="70">
        <v>2456097</v>
      </c>
    </row>
    <row r="1633" spans="1:2" ht="14.4">
      <c r="A1633" s="68">
        <v>45102</v>
      </c>
      <c r="B1633" s="70">
        <v>2756488</v>
      </c>
    </row>
    <row r="1634" spans="1:2" ht="14.4">
      <c r="A1634" s="68">
        <v>45103</v>
      </c>
      <c r="B1634" s="70">
        <v>2680657</v>
      </c>
    </row>
    <row r="1635" spans="1:2" ht="14.4">
      <c r="A1635" s="68">
        <v>45104</v>
      </c>
      <c r="B1635" s="70">
        <v>2378082</v>
      </c>
    </row>
    <row r="1636" spans="1:2" ht="14.4">
      <c r="A1636" s="68">
        <v>45105</v>
      </c>
      <c r="B1636" s="70">
        <v>2530701</v>
      </c>
    </row>
    <row r="1637" spans="1:2" ht="14.4">
      <c r="A1637" s="68">
        <v>45106</v>
      </c>
      <c r="B1637" s="70">
        <v>2759141</v>
      </c>
    </row>
    <row r="1638" spans="1:2" ht="14.4">
      <c r="A1638" s="68">
        <v>45107</v>
      </c>
      <c r="B1638" s="70">
        <v>2884783</v>
      </c>
    </row>
    <row r="1639" spans="1:2" ht="14.4">
      <c r="A1639" s="68">
        <v>45108</v>
      </c>
      <c r="B1639" s="70">
        <v>2588335</v>
      </c>
    </row>
    <row r="1640" spans="1:2" ht="14.4">
      <c r="A1640" s="68">
        <v>45109</v>
      </c>
      <c r="B1640" s="70">
        <v>2529730</v>
      </c>
    </row>
    <row r="1641" spans="1:2" ht="14.4">
      <c r="A1641" s="68">
        <v>45110</v>
      </c>
      <c r="B1641" s="70">
        <v>2288649</v>
      </c>
    </row>
    <row r="1642" spans="1:2" ht="14.4">
      <c r="A1642" s="68">
        <v>45111</v>
      </c>
      <c r="B1642" s="70">
        <v>2007445</v>
      </c>
    </row>
    <row r="1643" spans="1:2" ht="14.4">
      <c r="A1643" s="68">
        <v>45112</v>
      </c>
      <c r="B1643" s="70">
        <v>2481122</v>
      </c>
    </row>
    <row r="1644" spans="1:2" ht="14.4">
      <c r="A1644" s="68">
        <v>45113</v>
      </c>
      <c r="B1644" s="70">
        <v>2529182</v>
      </c>
    </row>
    <row r="1645" spans="1:2" ht="14.4">
      <c r="A1645" s="68">
        <v>45114</v>
      </c>
      <c r="B1645" s="70">
        <v>2555001</v>
      </c>
    </row>
    <row r="1646" spans="1:2" ht="14.4">
      <c r="A1646" s="68">
        <v>45115</v>
      </c>
      <c r="B1646" s="70">
        <v>2430950</v>
      </c>
    </row>
    <row r="1647" spans="1:2" ht="14.4">
      <c r="A1647" s="68">
        <v>45116</v>
      </c>
      <c r="B1647" s="70">
        <v>2634012</v>
      </c>
    </row>
    <row r="1648" spans="1:2" ht="14.4">
      <c r="A1648" s="68">
        <v>45117</v>
      </c>
      <c r="B1648" s="70">
        <v>2683003</v>
      </c>
    </row>
    <row r="1649" spans="1:2" ht="14.4">
      <c r="A1649" s="68">
        <v>45118</v>
      </c>
      <c r="B1649" s="70">
        <v>2350817</v>
      </c>
    </row>
    <row r="1650" spans="1:2" ht="14.4">
      <c r="A1650" s="68">
        <v>45119</v>
      </c>
      <c r="B1650" s="70">
        <v>2450645</v>
      </c>
    </row>
    <row r="1651" spans="1:2" ht="14.4">
      <c r="A1651" s="68">
        <v>45120</v>
      </c>
      <c r="B1651" s="70">
        <v>2720764</v>
      </c>
    </row>
    <row r="1652" spans="1:2" ht="14.4">
      <c r="A1652" s="68">
        <v>45121</v>
      </c>
      <c r="B1652" s="70">
        <v>2738536</v>
      </c>
    </row>
    <row r="1653" spans="1:2" ht="14.4">
      <c r="A1653" s="68">
        <v>45122</v>
      </c>
      <c r="B1653" s="70">
        <v>2486399</v>
      </c>
    </row>
    <row r="1654" spans="1:2" ht="14.4">
      <c r="A1654" s="68">
        <v>45123</v>
      </c>
      <c r="B1654" s="70">
        <v>2732581</v>
      </c>
    </row>
    <row r="1655" spans="1:2" ht="14.4">
      <c r="A1655" s="68">
        <v>45124</v>
      </c>
      <c r="B1655" s="70">
        <v>2736189</v>
      </c>
    </row>
    <row r="1656" spans="1:2" ht="14.4">
      <c r="A1656" s="68">
        <v>45125</v>
      </c>
      <c r="B1656" s="70">
        <v>2404254</v>
      </c>
    </row>
    <row r="1657" spans="1:2" ht="14.4">
      <c r="A1657" s="68">
        <v>45126</v>
      </c>
      <c r="B1657" s="70">
        <v>2512531</v>
      </c>
    </row>
    <row r="1658" spans="1:2" ht="14.4">
      <c r="A1658" s="68">
        <v>45127</v>
      </c>
      <c r="B1658" s="70">
        <v>2739648</v>
      </c>
    </row>
    <row r="1659" spans="1:2" ht="14.4">
      <c r="A1659" s="68">
        <v>45128</v>
      </c>
      <c r="B1659" s="70">
        <v>2780893</v>
      </c>
    </row>
    <row r="1660" spans="1:2" ht="14.4">
      <c r="A1660" s="68">
        <v>45129</v>
      </c>
      <c r="B1660" s="70">
        <v>2486267</v>
      </c>
    </row>
    <row r="1661" spans="1:2" ht="14.4">
      <c r="A1661" s="68">
        <v>45130</v>
      </c>
      <c r="B1661" s="70">
        <v>2789694</v>
      </c>
    </row>
    <row r="1662" spans="1:2" ht="14.4">
      <c r="A1662" s="68">
        <v>45131</v>
      </c>
      <c r="B1662" s="70">
        <v>2674653</v>
      </c>
    </row>
    <row r="1663" spans="1:2" ht="14.4">
      <c r="A1663" s="68">
        <v>45132</v>
      </c>
      <c r="B1663" s="70">
        <v>2349592</v>
      </c>
    </row>
    <row r="1664" spans="1:2" ht="14.4">
      <c r="A1664" s="68">
        <v>45133</v>
      </c>
      <c r="B1664" s="70">
        <v>2374802</v>
      </c>
    </row>
    <row r="1665" spans="1:2" ht="14.4">
      <c r="A1665" s="68">
        <v>45134</v>
      </c>
      <c r="B1665" s="70">
        <v>2710923</v>
      </c>
    </row>
    <row r="1666" spans="1:2" ht="14.4">
      <c r="A1666" s="68">
        <v>45135</v>
      </c>
      <c r="B1666" s="70">
        <v>2785404</v>
      </c>
    </row>
    <row r="1667" spans="1:2" ht="14.4">
      <c r="A1667" s="68">
        <v>45136</v>
      </c>
      <c r="B1667" s="70">
        <v>2457939</v>
      </c>
    </row>
    <row r="1668" spans="1:2" ht="14.4">
      <c r="A1668" s="68">
        <v>45137</v>
      </c>
      <c r="B1668" s="70">
        <v>2793207</v>
      </c>
    </row>
    <row r="1669" spans="1:2" ht="14.4">
      <c r="A1669" s="68">
        <v>45138</v>
      </c>
      <c r="B1669" s="70">
        <v>2683055</v>
      </c>
    </row>
    <row r="1670" spans="1:2" ht="14.4">
      <c r="A1670" s="68">
        <v>45139</v>
      </c>
      <c r="B1670" s="70">
        <v>2352706</v>
      </c>
    </row>
    <row r="1671" spans="1:2" ht="14.4">
      <c r="A1671" s="68">
        <v>45140</v>
      </c>
      <c r="B1671" s="70">
        <v>2419866</v>
      </c>
    </row>
    <row r="1672" spans="1:2" ht="14.4">
      <c r="A1672" s="68">
        <v>45141</v>
      </c>
      <c r="B1672" s="70">
        <v>2658817</v>
      </c>
    </row>
    <row r="1673" spans="1:2" ht="14.4">
      <c r="A1673" s="68">
        <v>45142</v>
      </c>
      <c r="B1673" s="70">
        <v>2690660</v>
      </c>
    </row>
    <row r="1674" spans="1:2" ht="14.4">
      <c r="A1674" s="68">
        <v>45143</v>
      </c>
      <c r="B1674" s="70">
        <v>2403611</v>
      </c>
    </row>
    <row r="1675" spans="1:2" ht="14.4">
      <c r="A1675" s="68">
        <v>45144</v>
      </c>
      <c r="B1675" s="70">
        <v>2736096</v>
      </c>
    </row>
    <row r="1676" spans="1:2" ht="14.4">
      <c r="A1676" s="68">
        <v>45145</v>
      </c>
      <c r="B1676" s="70">
        <v>2593050</v>
      </c>
    </row>
    <row r="1677" spans="1:2" ht="14.4">
      <c r="A1677" s="68">
        <v>45146</v>
      </c>
      <c r="B1677" s="70">
        <v>2365795</v>
      </c>
    </row>
    <row r="1678" spans="1:2" ht="14.4">
      <c r="A1678" s="68">
        <v>45147</v>
      </c>
      <c r="B1678" s="70">
        <v>2397657</v>
      </c>
    </row>
    <row r="1679" spans="1:2" ht="14.4">
      <c r="A1679" s="68">
        <v>45148</v>
      </c>
      <c r="B1679" s="70">
        <v>2648442</v>
      </c>
    </row>
    <row r="1680" spans="1:2" ht="14.4">
      <c r="A1680" s="68">
        <v>45149</v>
      </c>
      <c r="B1680" s="70">
        <v>2648556</v>
      </c>
    </row>
    <row r="1681" spans="1:2" ht="14.4">
      <c r="A1681" s="68">
        <v>45150</v>
      </c>
      <c r="B1681" s="70">
        <v>2322724</v>
      </c>
    </row>
    <row r="1682" spans="1:2" ht="14.4">
      <c r="A1682" s="68">
        <v>45151</v>
      </c>
      <c r="B1682" s="70">
        <v>2672509</v>
      </c>
    </row>
    <row r="1683" spans="1:2" ht="14.4">
      <c r="A1683" s="68">
        <v>45152</v>
      </c>
      <c r="B1683" s="70">
        <v>2537577</v>
      </c>
    </row>
    <row r="1684" spans="1:2" ht="14.4">
      <c r="A1684" s="68">
        <v>45153</v>
      </c>
      <c r="B1684" s="70">
        <v>2265628</v>
      </c>
    </row>
    <row r="1685" spans="1:2" ht="14.4">
      <c r="A1685" s="68">
        <v>45154</v>
      </c>
      <c r="B1685" s="70">
        <v>2295943</v>
      </c>
    </row>
    <row r="1686" spans="1:2" ht="14.4">
      <c r="A1686" s="68">
        <v>45155</v>
      </c>
      <c r="B1686" s="70">
        <v>2591257</v>
      </c>
    </row>
    <row r="1687" spans="1:2" ht="14.4">
      <c r="A1687" s="68">
        <v>45156</v>
      </c>
      <c r="B1687" s="70">
        <v>2601048</v>
      </c>
    </row>
    <row r="1688" spans="1:2" ht="14.4">
      <c r="A1688" s="68">
        <v>45157</v>
      </c>
      <c r="B1688" s="70">
        <v>2252155</v>
      </c>
    </row>
    <row r="1689" spans="1:2" ht="14.4">
      <c r="A1689" s="68">
        <v>45158</v>
      </c>
      <c r="B1689" s="70">
        <v>2526168</v>
      </c>
    </row>
    <row r="1690" spans="1:2" ht="14.4">
      <c r="A1690" s="68">
        <v>45159</v>
      </c>
      <c r="B1690" s="70">
        <v>2479491</v>
      </c>
    </row>
    <row r="1691" spans="1:2" ht="14.4">
      <c r="A1691" s="68">
        <v>45160</v>
      </c>
      <c r="B1691" s="70">
        <v>2095330</v>
      </c>
    </row>
    <row r="1692" spans="1:2" ht="14.4">
      <c r="A1692" s="68">
        <v>45161</v>
      </c>
      <c r="B1692" s="70">
        <v>2155549</v>
      </c>
    </row>
    <row r="1693" spans="1:2" ht="14.4">
      <c r="A1693" s="68">
        <v>45162</v>
      </c>
      <c r="B1693" s="70">
        <v>2492828</v>
      </c>
    </row>
    <row r="1694" spans="1:2" ht="14.4">
      <c r="A1694" s="68">
        <v>45163</v>
      </c>
      <c r="B1694" s="70">
        <v>2509338</v>
      </c>
    </row>
    <row r="1695" spans="1:2" ht="14.4">
      <c r="A1695" s="68">
        <v>45164</v>
      </c>
      <c r="B1695" s="70">
        <v>2063356</v>
      </c>
    </row>
    <row r="1696" spans="1:2" ht="14.4">
      <c r="A1696" s="68">
        <v>45165</v>
      </c>
      <c r="B1696" s="70">
        <v>2531104</v>
      </c>
    </row>
    <row r="1697" spans="1:2" ht="14.4">
      <c r="A1697" s="68">
        <v>45166</v>
      </c>
      <c r="B1697" s="70">
        <v>2339838</v>
      </c>
    </row>
    <row r="1698" spans="1:2" ht="14.4">
      <c r="A1698" s="68">
        <v>45167</v>
      </c>
      <c r="B1698" s="70">
        <v>1879838</v>
      </c>
    </row>
    <row r="1699" spans="1:2" ht="14.4">
      <c r="A1699" s="68">
        <v>45168</v>
      </c>
      <c r="B1699" s="70">
        <v>2005559</v>
      </c>
    </row>
    <row r="1700" spans="1:2" ht="14.4">
      <c r="A1700" s="68">
        <v>45169</v>
      </c>
      <c r="B1700" s="70">
        <v>2599387</v>
      </c>
    </row>
    <row r="1701" spans="1:2" ht="14.4">
      <c r="A1701" s="68">
        <v>45170</v>
      </c>
      <c r="B1701" s="70">
        <v>2727888</v>
      </c>
    </row>
    <row r="1702" spans="1:2" ht="14.4">
      <c r="A1702" s="68">
        <v>45171</v>
      </c>
      <c r="B1702" s="70">
        <v>2082990</v>
      </c>
    </row>
    <row r="1703" spans="1:2" ht="14.4">
      <c r="A1703" s="68">
        <v>45172</v>
      </c>
      <c r="B1703" s="70">
        <v>2074848</v>
      </c>
    </row>
    <row r="1704" spans="1:2" ht="14.4">
      <c r="A1704" s="68">
        <v>45173</v>
      </c>
      <c r="B1704" s="70">
        <v>2636833</v>
      </c>
    </row>
    <row r="1705" spans="1:2" ht="14.4">
      <c r="A1705" s="68">
        <v>45174</v>
      </c>
      <c r="B1705" s="70">
        <v>2237980</v>
      </c>
    </row>
    <row r="1706" spans="1:2" ht="14.4">
      <c r="A1706" s="68">
        <v>45175</v>
      </c>
      <c r="B1706" s="70">
        <v>1958730</v>
      </c>
    </row>
    <row r="1707" spans="1:2" ht="14.4">
      <c r="A1707" s="68">
        <v>45176</v>
      </c>
      <c r="B1707" s="70">
        <v>2267836</v>
      </c>
    </row>
    <row r="1708" spans="1:2" ht="14.4">
      <c r="A1708" s="68">
        <v>45177</v>
      </c>
      <c r="B1708" s="70">
        <v>2393743</v>
      </c>
    </row>
    <row r="1709" spans="1:2" ht="14.4">
      <c r="A1709" s="68">
        <v>45178</v>
      </c>
      <c r="B1709" s="70">
        <v>1984276</v>
      </c>
    </row>
    <row r="1710" spans="1:2" ht="14.4">
      <c r="A1710" s="68">
        <v>45179</v>
      </c>
      <c r="B1710" s="70">
        <v>2571775</v>
      </c>
    </row>
    <row r="1711" spans="1:2" ht="14.4">
      <c r="A1711" s="68">
        <v>45180</v>
      </c>
      <c r="B1711" s="70">
        <v>2398612</v>
      </c>
    </row>
    <row r="1712" spans="1:2" ht="14.4">
      <c r="A1712" s="68">
        <v>45181</v>
      </c>
      <c r="B1712" s="70">
        <v>1988191</v>
      </c>
    </row>
    <row r="1713" spans="1:2" ht="14.4">
      <c r="A1713" s="68">
        <v>45182</v>
      </c>
      <c r="B1713" s="70">
        <v>2105523</v>
      </c>
    </row>
    <row r="1714" spans="1:2" ht="14.4">
      <c r="A1714" s="68">
        <v>45183</v>
      </c>
      <c r="B1714" s="70">
        <v>2584180</v>
      </c>
    </row>
    <row r="1715" spans="1:2" ht="14.4">
      <c r="A1715" s="68">
        <v>45184</v>
      </c>
      <c r="B1715" s="70">
        <v>2583460</v>
      </c>
    </row>
    <row r="1716" spans="1:2" ht="14.4">
      <c r="A1716" s="68">
        <v>45185</v>
      </c>
      <c r="B1716" s="70">
        <v>1978051</v>
      </c>
    </row>
    <row r="1717" spans="1:2" ht="14.4">
      <c r="A1717" s="68">
        <v>45186</v>
      </c>
      <c r="B1717" s="70">
        <v>2638689</v>
      </c>
    </row>
    <row r="1718" spans="1:2" ht="14.4">
      <c r="A1718" s="68">
        <v>45187</v>
      </c>
      <c r="B1718" s="70">
        <v>2494722</v>
      </c>
    </row>
    <row r="1719" spans="1:2" ht="14.4">
      <c r="A1719" s="68">
        <v>45188</v>
      </c>
      <c r="B1719" s="70">
        <v>1989431</v>
      </c>
    </row>
    <row r="1720" spans="1:2" ht="14.4">
      <c r="A1720" s="68">
        <v>45189</v>
      </c>
      <c r="B1720" s="70">
        <v>2198837</v>
      </c>
    </row>
    <row r="1721" spans="1:2" ht="14.4">
      <c r="A1721" s="68">
        <v>45190</v>
      </c>
      <c r="B1721" s="70">
        <v>2638133</v>
      </c>
    </row>
    <row r="1722" spans="1:2" ht="14.4">
      <c r="A1722" s="68">
        <v>45191</v>
      </c>
      <c r="B1722" s="70">
        <v>2684769</v>
      </c>
    </row>
    <row r="1723" spans="1:2" ht="14.4">
      <c r="A1723" s="68">
        <v>45192</v>
      </c>
      <c r="B1723" s="70">
        <v>2065096</v>
      </c>
    </row>
    <row r="1724" spans="1:2" ht="14.4">
      <c r="A1724" s="68">
        <v>45193</v>
      </c>
      <c r="B1724" s="70">
        <v>2671645</v>
      </c>
    </row>
    <row r="1725" spans="1:2" ht="14.4">
      <c r="A1725" s="68">
        <v>45194</v>
      </c>
      <c r="B1725" s="70">
        <v>2526268</v>
      </c>
    </row>
    <row r="1726" spans="1:2" ht="14.4">
      <c r="A1726" s="68">
        <v>45195</v>
      </c>
      <c r="B1726" s="70">
        <v>2054526</v>
      </c>
    </row>
    <row r="1727" spans="1:2" ht="14.4">
      <c r="A1727" s="68">
        <v>45196</v>
      </c>
      <c r="B1727" s="70">
        <v>2132572</v>
      </c>
    </row>
    <row r="1728" spans="1:2" ht="14.4">
      <c r="A1728" s="68">
        <v>45197</v>
      </c>
      <c r="B1728" s="70">
        <v>2594802</v>
      </c>
    </row>
    <row r="1729" spans="1:2" ht="14.4">
      <c r="A1729" s="68">
        <v>45198</v>
      </c>
      <c r="B1729" s="70">
        <v>2602713</v>
      </c>
    </row>
    <row r="1730" spans="1:2" ht="14.4">
      <c r="A1730" s="68">
        <v>45199</v>
      </c>
      <c r="B1730" s="70">
        <v>2140635</v>
      </c>
    </row>
    <row r="1731" spans="1:2" ht="14.4">
      <c r="A1731" s="68">
        <v>45200</v>
      </c>
      <c r="B1731" s="70">
        <v>2675853</v>
      </c>
    </row>
    <row r="1732" spans="1:2" ht="14.4">
      <c r="A1732" s="68">
        <v>45201</v>
      </c>
      <c r="B1732" s="70">
        <v>2468894</v>
      </c>
    </row>
    <row r="1733" spans="1:2" ht="14.4">
      <c r="A1733" s="68">
        <v>45202</v>
      </c>
      <c r="B1733" s="70">
        <v>1989851</v>
      </c>
    </row>
    <row r="1734" spans="1:2" ht="14.4">
      <c r="A1734" s="68">
        <v>45203</v>
      </c>
      <c r="B1734" s="70">
        <v>2193658</v>
      </c>
    </row>
    <row r="1735" spans="1:2" ht="14.4">
      <c r="A1735" s="68">
        <v>45204</v>
      </c>
      <c r="B1735" s="70">
        <v>2683860</v>
      </c>
    </row>
    <row r="1736" spans="1:2" ht="14.4">
      <c r="A1736" s="68">
        <v>45205</v>
      </c>
      <c r="B1736" s="70">
        <v>2748633</v>
      </c>
    </row>
    <row r="1737" spans="1:2" ht="14.4">
      <c r="A1737" s="68">
        <v>45206</v>
      </c>
      <c r="B1737" s="70">
        <v>2228917</v>
      </c>
    </row>
    <row r="1738" spans="1:2" ht="14.4">
      <c r="A1738" s="68">
        <v>45207</v>
      </c>
      <c r="B1738" s="70">
        <v>2675250</v>
      </c>
    </row>
    <row r="1739" spans="1:2" ht="14.4">
      <c r="A1739" s="68">
        <v>45208</v>
      </c>
      <c r="B1739" s="70">
        <v>2676350</v>
      </c>
    </row>
    <row r="1740" spans="1:2" ht="14.4">
      <c r="A1740" s="68">
        <v>45209</v>
      </c>
      <c r="B1740" s="70">
        <v>2285808</v>
      </c>
    </row>
    <row r="1741" spans="1:2" ht="14.4">
      <c r="A1741" s="68">
        <v>45210</v>
      </c>
      <c r="B1741" s="70">
        <v>2361366</v>
      </c>
    </row>
    <row r="1742" spans="1:2" ht="14.4">
      <c r="A1742" s="68">
        <v>45211</v>
      </c>
      <c r="B1742" s="70">
        <v>2695875</v>
      </c>
    </row>
    <row r="1743" spans="1:2" ht="14.4">
      <c r="A1743" s="68">
        <v>45212</v>
      </c>
      <c r="B1743" s="70">
        <v>2673110</v>
      </c>
    </row>
    <row r="1744" spans="1:2" ht="14.4">
      <c r="A1744" s="68">
        <v>45213</v>
      </c>
      <c r="B1744" s="70">
        <v>2226278</v>
      </c>
    </row>
    <row r="1745" spans="1:2" ht="14.4">
      <c r="A1745" s="68">
        <v>45214</v>
      </c>
      <c r="B1745" s="70">
        <v>2785829</v>
      </c>
    </row>
    <row r="1746" spans="1:2" ht="14.4">
      <c r="A1746" s="68">
        <v>45216</v>
      </c>
      <c r="B1746" s="69"/>
    </row>
    <row r="1747" spans="1:2" ht="14.4">
      <c r="A1747" s="68">
        <v>45217</v>
      </c>
      <c r="B1747" s="69"/>
    </row>
    <row r="1748" spans="1:2" ht="14.4">
      <c r="A1748" s="68">
        <v>45218</v>
      </c>
      <c r="B1748" s="69"/>
    </row>
    <row r="1749" spans="1:2" ht="14.4">
      <c r="A1749" s="68">
        <v>45219</v>
      </c>
      <c r="B1749" s="69"/>
    </row>
    <row r="1750" spans="1:2" ht="14.4">
      <c r="A1750" s="68">
        <v>45220</v>
      </c>
      <c r="B1750" s="69"/>
    </row>
    <row r="1751" spans="1:2" ht="14.4">
      <c r="A1751" s="68">
        <v>45221</v>
      </c>
      <c r="B1751" s="69"/>
    </row>
    <row r="1752" spans="1:2" ht="14.4">
      <c r="A1752" s="68">
        <v>45222</v>
      </c>
      <c r="B1752" s="69"/>
    </row>
    <row r="1753" spans="1:2" ht="14.4">
      <c r="A1753" s="68">
        <v>45223</v>
      </c>
      <c r="B1753" s="69"/>
    </row>
    <row r="1754" spans="1:2" ht="14.4">
      <c r="A1754" s="68">
        <v>45224</v>
      </c>
      <c r="B1754" s="69"/>
    </row>
    <row r="1755" spans="1:2" ht="14.4">
      <c r="A1755" s="68">
        <v>45225</v>
      </c>
      <c r="B1755" s="69"/>
    </row>
    <row r="1756" spans="1:2" ht="14.4">
      <c r="A1756" s="68">
        <v>45226</v>
      </c>
      <c r="B1756" s="69"/>
    </row>
    <row r="1757" spans="1:2" ht="14.4">
      <c r="A1757" s="68">
        <v>45227</v>
      </c>
      <c r="B1757" s="69"/>
    </row>
    <row r="1758" spans="1:2" ht="14.4">
      <c r="A1758" s="68">
        <v>45228</v>
      </c>
      <c r="B1758" s="69"/>
    </row>
    <row r="1759" spans="1:2" ht="14.4">
      <c r="A1759" s="68">
        <v>45229</v>
      </c>
      <c r="B1759" s="69"/>
    </row>
    <row r="1760" spans="1:2" ht="14.4">
      <c r="A1760" s="68">
        <v>45230</v>
      </c>
      <c r="B1760" s="69"/>
    </row>
    <row r="1761" spans="1:2" ht="14.4">
      <c r="A1761" s="68">
        <v>45231</v>
      </c>
      <c r="B1761" s="69"/>
    </row>
    <row r="1762" spans="1:2" ht="14.4">
      <c r="A1762" s="68">
        <v>45232</v>
      </c>
      <c r="B1762" s="69"/>
    </row>
    <row r="1763" spans="1:2" ht="14.4">
      <c r="A1763" s="68">
        <v>45233</v>
      </c>
      <c r="B1763" s="69"/>
    </row>
    <row r="1764" spans="1:2" ht="14.4">
      <c r="A1764" s="68">
        <v>45234</v>
      </c>
      <c r="B1764" s="69"/>
    </row>
    <row r="1765" spans="1:2" ht="14.4">
      <c r="A1765" s="68">
        <v>45235</v>
      </c>
      <c r="B1765" s="69"/>
    </row>
    <row r="1766" spans="1:2" ht="14.4">
      <c r="A1766" s="68">
        <v>45236</v>
      </c>
      <c r="B1766" s="69"/>
    </row>
    <row r="1767" spans="1:2" ht="14.4">
      <c r="A1767" s="68">
        <v>45237</v>
      </c>
      <c r="B1767" s="69"/>
    </row>
    <row r="1768" spans="1:2" ht="14.4">
      <c r="A1768" s="68">
        <v>45238</v>
      </c>
      <c r="B1768" s="69"/>
    </row>
    <row r="1769" spans="1:2" ht="14.4">
      <c r="A1769" s="68">
        <v>45239</v>
      </c>
      <c r="B1769" s="69"/>
    </row>
    <row r="1770" spans="1:2" ht="14.4">
      <c r="A1770" s="68">
        <v>45240</v>
      </c>
      <c r="B1770" s="69"/>
    </row>
    <row r="1771" spans="1:2" ht="14.4">
      <c r="A1771" s="68">
        <v>45241</v>
      </c>
      <c r="B1771" s="69"/>
    </row>
    <row r="1772" spans="1:2" ht="14.4">
      <c r="A1772" s="68">
        <v>45242</v>
      </c>
      <c r="B1772" s="69"/>
    </row>
    <row r="1773" spans="1:2" ht="14.4">
      <c r="A1773" s="68">
        <v>45243</v>
      </c>
      <c r="B1773" s="69"/>
    </row>
    <row r="1774" spans="1:2" ht="14.4">
      <c r="A1774" s="68">
        <v>45244</v>
      </c>
      <c r="B1774" s="69"/>
    </row>
    <row r="1775" spans="1:2" ht="14.4">
      <c r="A1775" s="68">
        <v>45245</v>
      </c>
      <c r="B1775" s="69"/>
    </row>
    <row r="1776" spans="1:2" ht="14.4">
      <c r="A1776" s="68">
        <v>45246</v>
      </c>
      <c r="B1776" s="69"/>
    </row>
    <row r="1777" spans="1:2" ht="14.4">
      <c r="A1777" s="68">
        <v>45247</v>
      </c>
      <c r="B1777" s="69"/>
    </row>
    <row r="1778" spans="1:2" ht="14.4">
      <c r="A1778" s="68">
        <v>45248</v>
      </c>
      <c r="B1778" s="69"/>
    </row>
    <row r="1779" spans="1:2" ht="14.4">
      <c r="A1779" s="68">
        <v>45249</v>
      </c>
      <c r="B1779" s="69"/>
    </row>
    <row r="1780" spans="1:2" ht="14.4">
      <c r="A1780" s="68">
        <v>45250</v>
      </c>
      <c r="B1780" s="69"/>
    </row>
    <row r="1781" spans="1:2" ht="14.4">
      <c r="A1781" s="68">
        <v>45251</v>
      </c>
      <c r="B1781" s="69"/>
    </row>
    <row r="1782" spans="1:2" ht="14.4">
      <c r="A1782" s="68">
        <v>45252</v>
      </c>
      <c r="B1782" s="69"/>
    </row>
    <row r="1783" spans="1:2" ht="14.4">
      <c r="A1783" s="68">
        <v>45253</v>
      </c>
      <c r="B1783" s="69"/>
    </row>
    <row r="1784" spans="1:2" ht="14.4">
      <c r="A1784" s="68">
        <v>45254</v>
      </c>
      <c r="B1784" s="69"/>
    </row>
    <row r="1785" spans="1:2" ht="14.4">
      <c r="A1785" s="68">
        <v>45255</v>
      </c>
      <c r="B1785" s="69"/>
    </row>
    <row r="1786" spans="1:2" ht="14.4">
      <c r="A1786" s="68">
        <v>45256</v>
      </c>
      <c r="B1786" s="69"/>
    </row>
    <row r="1787" spans="1:2" ht="14.4">
      <c r="A1787" s="68">
        <v>45257</v>
      </c>
      <c r="B1787" s="69"/>
    </row>
    <row r="1788" spans="1:2" ht="14.4">
      <c r="A1788" s="68">
        <v>45258</v>
      </c>
      <c r="B1788" s="69"/>
    </row>
    <row r="1789" spans="1:2" ht="14.4">
      <c r="A1789" s="68">
        <v>45259</v>
      </c>
      <c r="B1789" s="69"/>
    </row>
    <row r="1790" spans="1:2" ht="14.4">
      <c r="A1790" s="68">
        <v>45260</v>
      </c>
      <c r="B1790" s="69"/>
    </row>
    <row r="1791" spans="1:2" ht="14.4">
      <c r="A1791" s="68">
        <v>45261</v>
      </c>
      <c r="B1791" s="69"/>
    </row>
    <row r="1792" spans="1:2" ht="14.4">
      <c r="A1792" s="68">
        <v>45262</v>
      </c>
      <c r="B1792" s="69"/>
    </row>
    <row r="1793" spans="1:2" ht="14.4">
      <c r="A1793" s="68">
        <v>45263</v>
      </c>
      <c r="B1793" s="69"/>
    </row>
    <row r="1794" spans="1:2" ht="14.4">
      <c r="A1794" s="68">
        <v>45264</v>
      </c>
      <c r="B1794" s="69"/>
    </row>
    <row r="1795" spans="1:2" ht="14.4">
      <c r="A1795" s="68">
        <v>45265</v>
      </c>
      <c r="B1795" s="69"/>
    </row>
    <row r="1796" spans="1:2" ht="14.4">
      <c r="A1796" s="68">
        <v>45266</v>
      </c>
      <c r="B1796" s="69"/>
    </row>
    <row r="1797" spans="1:2" ht="14.4">
      <c r="A1797" s="68">
        <v>45267</v>
      </c>
      <c r="B1797" s="69"/>
    </row>
    <row r="1798" spans="1:2" ht="14.4">
      <c r="A1798" s="68">
        <v>45268</v>
      </c>
      <c r="B1798" s="69"/>
    </row>
    <row r="1799" spans="1:2" ht="14.4">
      <c r="A1799" s="68">
        <v>45269</v>
      </c>
      <c r="B1799" s="69"/>
    </row>
    <row r="1800" spans="1:2" ht="14.4">
      <c r="A1800" s="68">
        <v>45270</v>
      </c>
      <c r="B1800" s="69"/>
    </row>
    <row r="1801" spans="1:2" ht="14.4">
      <c r="A1801" s="68">
        <v>45271</v>
      </c>
      <c r="B1801" s="69"/>
    </row>
    <row r="1802" spans="1:2" ht="14.4">
      <c r="A1802" s="68">
        <v>45272</v>
      </c>
      <c r="B1802" s="69"/>
    </row>
    <row r="1803" spans="1:2" ht="14.4">
      <c r="A1803" s="68">
        <v>45273</v>
      </c>
      <c r="B1803" s="69"/>
    </row>
    <row r="1804" spans="1:2" ht="14.4">
      <c r="A1804" s="68">
        <v>45274</v>
      </c>
      <c r="B1804" s="69"/>
    </row>
    <row r="1805" spans="1:2" ht="14.4">
      <c r="A1805" s="68">
        <v>45275</v>
      </c>
      <c r="B1805" s="69"/>
    </row>
    <row r="1806" spans="1:2" ht="14.4">
      <c r="A1806" s="68">
        <v>45276</v>
      </c>
      <c r="B1806" s="69"/>
    </row>
    <row r="1807" spans="1:2" ht="14.4">
      <c r="A1807" s="68">
        <v>45277</v>
      </c>
      <c r="B1807" s="69"/>
    </row>
    <row r="1808" spans="1:2" ht="14.4">
      <c r="A1808" s="68">
        <v>45278</v>
      </c>
      <c r="B1808" s="69"/>
    </row>
    <row r="1809" spans="1:2" ht="14.4">
      <c r="A1809" s="68">
        <v>45279</v>
      </c>
      <c r="B1809" s="69"/>
    </row>
    <row r="1810" spans="1:2" ht="14.4">
      <c r="A1810" s="68">
        <v>45280</v>
      </c>
      <c r="B1810" s="69"/>
    </row>
    <row r="1811" spans="1:2" ht="14.4">
      <c r="A1811" s="68">
        <v>45281</v>
      </c>
      <c r="B1811" s="69"/>
    </row>
    <row r="1812" spans="1:2" ht="14.4">
      <c r="A1812" s="68">
        <v>45282</v>
      </c>
      <c r="B1812" s="69"/>
    </row>
    <row r="1813" spans="1:2" ht="14.4">
      <c r="A1813" s="68">
        <v>45283</v>
      </c>
      <c r="B1813" s="69"/>
    </row>
    <row r="1814" spans="1:2" ht="14.4">
      <c r="A1814" s="68">
        <v>45284</v>
      </c>
      <c r="B1814" s="69"/>
    </row>
    <row r="1815" spans="1:2" ht="14.4">
      <c r="A1815" s="68">
        <v>45285</v>
      </c>
      <c r="B1815" s="69"/>
    </row>
    <row r="1816" spans="1:2" ht="14.4">
      <c r="A1816" s="68">
        <v>45286</v>
      </c>
      <c r="B1816" s="69"/>
    </row>
    <row r="1817" spans="1:2" ht="14.4">
      <c r="A1817" s="68">
        <v>45287</v>
      </c>
      <c r="B1817" s="69"/>
    </row>
    <row r="1818" spans="1:2" ht="14.4">
      <c r="A1818" s="68">
        <v>45288</v>
      </c>
      <c r="B1818" s="69"/>
    </row>
    <row r="1819" spans="1:2" ht="14.4">
      <c r="A1819" s="68">
        <v>45289</v>
      </c>
      <c r="B1819" s="69"/>
    </row>
    <row r="1820" spans="1:2" ht="14.4">
      <c r="A1820" s="68">
        <v>45290</v>
      </c>
      <c r="B1820" s="69"/>
    </row>
    <row r="1821" spans="1:2" ht="14.4">
      <c r="A1821" s="68">
        <v>45291</v>
      </c>
      <c r="B1821" s="69"/>
    </row>
  </sheetData>
  <autoFilter ref="A1:B1821" xr:uid="{DACF17B1-823D-4958-8F2D-57DE39883FAA}">
    <sortState xmlns:xlrd2="http://schemas.microsoft.com/office/spreadsheetml/2017/richdata2" ref="A2:B1821">
      <sortCondition ref="A1:A729"/>
    </sortState>
  </autoFilter>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6097-D117-4DD8-A2EB-B5415E9439A1}">
  <dimension ref="A1:Q54"/>
  <sheetViews>
    <sheetView zoomScale="80" zoomScaleNormal="80" workbookViewId="0">
      <pane ySplit="4" topLeftCell="A5" activePane="bottomLeft" state="frozen"/>
      <selection pane="bottomLeft" activeCell="D35" sqref="D33:D35"/>
    </sheetView>
  </sheetViews>
  <sheetFormatPr defaultColWidth="8.3984375" defaultRowHeight="13.8"/>
  <cols>
    <col min="1" max="1" width="15.69921875" style="85" bestFit="1" customWidth="1"/>
    <col min="2" max="2" width="12.59765625" style="85" bestFit="1" customWidth="1"/>
    <col min="3" max="3" width="11" style="85" bestFit="1" customWidth="1"/>
    <col min="4" max="4" width="12.59765625" style="85" bestFit="1" customWidth="1"/>
    <col min="5" max="5" width="11" style="85" bestFit="1" customWidth="1"/>
    <col min="6" max="6" width="12.59765625" style="85" bestFit="1" customWidth="1"/>
    <col min="7" max="7" width="11" style="85" bestFit="1" customWidth="1"/>
    <col min="8" max="8" width="12.59765625" style="85" bestFit="1" customWidth="1"/>
    <col min="9" max="9" width="11" style="85" bestFit="1" customWidth="1"/>
    <col min="10" max="10" width="12.59765625" style="85" bestFit="1" customWidth="1"/>
    <col min="11" max="11" width="11" style="85" bestFit="1" customWidth="1"/>
    <col min="12" max="12" width="12.59765625" style="85" bestFit="1" customWidth="1"/>
    <col min="13" max="13" width="11" style="85" bestFit="1" customWidth="1"/>
    <col min="14" max="14" width="12.59765625" style="85" bestFit="1" customWidth="1"/>
    <col min="15" max="15" width="11" style="85" bestFit="1" customWidth="1"/>
    <col min="16" max="16" width="12.59765625" style="85" bestFit="1" customWidth="1"/>
    <col min="17" max="17" width="11" style="85" bestFit="1" customWidth="1"/>
    <col min="18" max="16384" width="8.3984375" style="85"/>
  </cols>
  <sheetData>
    <row r="1" spans="1:17" ht="16.05" customHeight="1">
      <c r="A1" s="138" t="s">
        <v>948</v>
      </c>
      <c r="B1" s="138"/>
      <c r="C1" s="138"/>
      <c r="D1" s="138"/>
      <c r="E1" s="138"/>
      <c r="F1" s="138"/>
      <c r="G1" s="138"/>
      <c r="H1" s="138"/>
      <c r="I1" s="138"/>
      <c r="J1" s="138"/>
      <c r="K1" s="138"/>
      <c r="L1" s="138"/>
      <c r="M1" s="138"/>
      <c r="N1" s="138"/>
      <c r="O1" s="138"/>
      <c r="P1" s="138"/>
      <c r="Q1" s="138"/>
    </row>
    <row r="2" spans="1:17">
      <c r="A2" s="86" t="s">
        <v>949</v>
      </c>
      <c r="B2" s="135" t="s">
        <v>99</v>
      </c>
      <c r="C2" s="136"/>
      <c r="D2" s="135" t="s">
        <v>345</v>
      </c>
      <c r="E2" s="139"/>
      <c r="F2" s="139"/>
      <c r="G2" s="139"/>
      <c r="H2" s="139"/>
      <c r="I2" s="139"/>
      <c r="J2" s="139"/>
      <c r="K2" s="136"/>
      <c r="L2" s="135" t="s">
        <v>100</v>
      </c>
      <c r="M2" s="139"/>
      <c r="N2" s="139"/>
      <c r="O2" s="139"/>
      <c r="P2" s="139"/>
      <c r="Q2" s="136"/>
    </row>
    <row r="3" spans="1:17">
      <c r="A3" s="87" t="s">
        <v>950</v>
      </c>
      <c r="B3" s="135" t="s">
        <v>949</v>
      </c>
      <c r="C3" s="136"/>
      <c r="D3" s="135" t="s">
        <v>951</v>
      </c>
      <c r="E3" s="136"/>
      <c r="F3" s="135" t="s">
        <v>952</v>
      </c>
      <c r="G3" s="136"/>
      <c r="H3" s="135" t="s">
        <v>953</v>
      </c>
      <c r="I3" s="136"/>
      <c r="J3" s="135" t="s">
        <v>954</v>
      </c>
      <c r="K3" s="136"/>
      <c r="L3" s="135" t="s">
        <v>953</v>
      </c>
      <c r="M3" s="136"/>
      <c r="N3" s="135" t="s">
        <v>952</v>
      </c>
      <c r="O3" s="136"/>
      <c r="P3" s="135" t="s">
        <v>954</v>
      </c>
      <c r="Q3" s="136"/>
    </row>
    <row r="4" spans="1:17" ht="26.4">
      <c r="A4" s="87" t="s">
        <v>949</v>
      </c>
      <c r="B4" s="88" t="s">
        <v>955</v>
      </c>
      <c r="C4" s="89" t="s">
        <v>956</v>
      </c>
      <c r="D4" s="88" t="s">
        <v>955</v>
      </c>
      <c r="E4" s="89" t="s">
        <v>956</v>
      </c>
      <c r="F4" s="88" t="s">
        <v>955</v>
      </c>
      <c r="G4" s="89" t="s">
        <v>956</v>
      </c>
      <c r="H4" s="88" t="s">
        <v>955</v>
      </c>
      <c r="I4" s="89" t="s">
        <v>956</v>
      </c>
      <c r="J4" s="88" t="s">
        <v>955</v>
      </c>
      <c r="K4" s="89" t="s">
        <v>956</v>
      </c>
      <c r="L4" s="88" t="s">
        <v>955</v>
      </c>
      <c r="M4" s="89" t="s">
        <v>956</v>
      </c>
      <c r="N4" s="88" t="s">
        <v>955</v>
      </c>
      <c r="O4" s="89" t="s">
        <v>956</v>
      </c>
      <c r="P4" s="88" t="s">
        <v>955</v>
      </c>
      <c r="Q4" s="89" t="s">
        <v>956</v>
      </c>
    </row>
    <row r="5" spans="1:17">
      <c r="A5" s="137" t="s">
        <v>957</v>
      </c>
      <c r="B5" s="137"/>
      <c r="C5" s="137"/>
      <c r="D5" s="137"/>
      <c r="E5" s="137"/>
      <c r="F5" s="137"/>
      <c r="G5" s="137"/>
      <c r="H5" s="137"/>
      <c r="I5" s="137"/>
      <c r="J5" s="137"/>
      <c r="K5" s="137"/>
      <c r="L5" s="137"/>
      <c r="M5" s="137"/>
      <c r="N5" s="137"/>
      <c r="O5" s="137"/>
      <c r="P5" s="137"/>
      <c r="Q5" s="137"/>
    </row>
    <row r="6" spans="1:17">
      <c r="A6" s="90">
        <v>2013</v>
      </c>
      <c r="B6" s="91">
        <v>302604.40000000002</v>
      </c>
      <c r="C6" s="92">
        <v>0.59399999999999997</v>
      </c>
      <c r="D6" s="91">
        <v>219902.9</v>
      </c>
      <c r="E6" s="92">
        <v>0.48799999999999999</v>
      </c>
      <c r="F6" s="91">
        <v>123025.60000000001</v>
      </c>
      <c r="G6" s="92">
        <v>8.3000000000000004E-2</v>
      </c>
      <c r="H6" s="91">
        <v>75810.5</v>
      </c>
      <c r="I6" s="92">
        <v>0.112</v>
      </c>
      <c r="J6" s="91">
        <v>2996.2</v>
      </c>
      <c r="K6" s="92">
        <v>8.7999999999999995E-2</v>
      </c>
      <c r="L6" s="91">
        <v>20022.900000000001</v>
      </c>
      <c r="M6" s="92">
        <v>0.126</v>
      </c>
      <c r="N6" s="91">
        <v>17224.099999999999</v>
      </c>
      <c r="O6" s="92">
        <v>8.9999999999999993E-3</v>
      </c>
      <c r="P6" s="91">
        <v>4999.3999999999996</v>
      </c>
      <c r="Q6" s="92">
        <v>2.1000000000000001E-2</v>
      </c>
    </row>
    <row r="7" spans="1:17">
      <c r="A7" s="90">
        <v>2014</v>
      </c>
      <c r="B7" s="91">
        <v>299064.7</v>
      </c>
      <c r="C7" s="92">
        <v>0.60499999999999998</v>
      </c>
      <c r="D7" s="91">
        <v>224183.2</v>
      </c>
      <c r="E7" s="92">
        <v>0.48599999999999999</v>
      </c>
      <c r="F7" s="91">
        <v>124736.9</v>
      </c>
      <c r="G7" s="92">
        <v>8.3000000000000004E-2</v>
      </c>
      <c r="H7" s="91">
        <v>75049.100000000006</v>
      </c>
      <c r="I7" s="92">
        <v>0.10299999999999999</v>
      </c>
      <c r="J7" s="91">
        <v>3026.7</v>
      </c>
      <c r="K7" s="92">
        <v>0.108</v>
      </c>
      <c r="L7" s="91">
        <v>18057</v>
      </c>
      <c r="M7" s="92">
        <v>0.13</v>
      </c>
      <c r="N7" s="91">
        <v>16791.5</v>
      </c>
      <c r="O7" s="92">
        <v>1.2E-2</v>
      </c>
      <c r="P7" s="91">
        <v>5011.3</v>
      </c>
      <c r="Q7" s="92">
        <v>2.1000000000000001E-2</v>
      </c>
    </row>
    <row r="8" spans="1:17">
      <c r="A8" s="90">
        <v>2015</v>
      </c>
      <c r="B8" s="91">
        <v>286082.7</v>
      </c>
      <c r="C8" s="92">
        <v>0.54300000000000004</v>
      </c>
      <c r="D8" s="91">
        <v>231467.5</v>
      </c>
      <c r="E8" s="92">
        <v>0.55800000000000005</v>
      </c>
      <c r="F8" s="91">
        <v>123444.3</v>
      </c>
      <c r="G8" s="92">
        <v>9.8000000000000004E-2</v>
      </c>
      <c r="H8" s="91">
        <v>80348</v>
      </c>
      <c r="I8" s="92">
        <v>0.113</v>
      </c>
      <c r="J8" s="91">
        <v>3507.8</v>
      </c>
      <c r="K8" s="92">
        <v>0.11899999999999999</v>
      </c>
      <c r="L8" s="91">
        <v>14965.4</v>
      </c>
      <c r="M8" s="92">
        <v>0.14000000000000001</v>
      </c>
      <c r="N8" s="91">
        <v>16122.8</v>
      </c>
      <c r="O8" s="92">
        <v>1.2999999999999999E-2</v>
      </c>
      <c r="P8" s="91">
        <v>5075.2</v>
      </c>
      <c r="Q8" s="92">
        <v>2.1000000000000001E-2</v>
      </c>
    </row>
    <row r="9" spans="1:17">
      <c r="A9" s="90">
        <v>2016</v>
      </c>
      <c r="B9" s="91">
        <v>269477.09999999998</v>
      </c>
      <c r="C9" s="92">
        <v>0.52800000000000002</v>
      </c>
      <c r="D9" s="91">
        <v>236442.8</v>
      </c>
      <c r="E9" s="92">
        <v>0.55400000000000005</v>
      </c>
      <c r="F9" s="91">
        <v>125148.4</v>
      </c>
      <c r="G9" s="92">
        <v>0.11</v>
      </c>
      <c r="H9" s="91">
        <v>81225.100000000006</v>
      </c>
      <c r="I9" s="92">
        <v>0.123</v>
      </c>
      <c r="J9" s="91">
        <v>3684.3</v>
      </c>
      <c r="K9" s="92">
        <v>0.115</v>
      </c>
      <c r="L9" s="91">
        <v>13993.7</v>
      </c>
      <c r="M9" s="92">
        <v>0.122</v>
      </c>
      <c r="N9" s="91">
        <v>15114</v>
      </c>
      <c r="O9" s="92">
        <v>1.2999999999999999E-2</v>
      </c>
      <c r="P9" s="91">
        <v>5082.8</v>
      </c>
      <c r="Q9" s="92">
        <v>2.3E-2</v>
      </c>
    </row>
    <row r="10" spans="1:17">
      <c r="A10" s="90">
        <v>2017</v>
      </c>
      <c r="B10" s="91">
        <v>259930.2</v>
      </c>
      <c r="C10" s="92">
        <v>0.53100000000000003</v>
      </c>
      <c r="D10" s="91">
        <v>242839.1</v>
      </c>
      <c r="E10" s="92">
        <v>0.51200000000000001</v>
      </c>
      <c r="F10" s="91">
        <v>125806.6</v>
      </c>
      <c r="G10" s="92">
        <v>9.6000000000000002E-2</v>
      </c>
      <c r="H10" s="91">
        <v>79149.399999999994</v>
      </c>
      <c r="I10" s="92">
        <v>0.107</v>
      </c>
      <c r="J10" s="91">
        <v>4225.5</v>
      </c>
      <c r="K10" s="92">
        <v>0.11600000000000001</v>
      </c>
      <c r="L10" s="91">
        <v>13290.9</v>
      </c>
      <c r="M10" s="92">
        <v>0.13700000000000001</v>
      </c>
      <c r="N10" s="91">
        <v>14275.3</v>
      </c>
      <c r="O10" s="92">
        <v>0.01</v>
      </c>
      <c r="P10" s="91">
        <v>5153.3</v>
      </c>
      <c r="Q10" s="92">
        <v>2.1000000000000001E-2</v>
      </c>
    </row>
    <row r="11" spans="1:17">
      <c r="A11" s="90">
        <v>2018</v>
      </c>
      <c r="B11" s="91">
        <v>246866.8</v>
      </c>
      <c r="C11" s="92">
        <v>0.53600000000000003</v>
      </c>
      <c r="D11" s="91">
        <v>254403.3</v>
      </c>
      <c r="E11" s="92">
        <v>0.55100000000000005</v>
      </c>
      <c r="F11" s="91">
        <v>126763.4</v>
      </c>
      <c r="G11" s="92">
        <v>0.11899999999999999</v>
      </c>
      <c r="H11" s="91">
        <v>76177.8</v>
      </c>
      <c r="I11" s="92">
        <v>0.126</v>
      </c>
      <c r="J11" s="91">
        <v>4446.6000000000004</v>
      </c>
      <c r="K11" s="92">
        <v>0.13</v>
      </c>
      <c r="L11" s="91">
        <v>13300.1</v>
      </c>
      <c r="M11" s="92">
        <v>0.14199999999999999</v>
      </c>
      <c r="N11" s="91">
        <v>14234.9</v>
      </c>
      <c r="O11" s="92">
        <v>1.2999999999999999E-2</v>
      </c>
      <c r="P11" s="91">
        <v>5289.7</v>
      </c>
      <c r="Q11" s="92">
        <v>1.9E-2</v>
      </c>
    </row>
    <row r="12" spans="1:17">
      <c r="A12" s="90">
        <v>2019</v>
      </c>
      <c r="B12" s="91">
        <v>235089.3</v>
      </c>
      <c r="C12" s="92">
        <v>0.47499999999999998</v>
      </c>
      <c r="D12" s="91">
        <v>266846.5</v>
      </c>
      <c r="E12" s="92">
        <v>0.57399999999999995</v>
      </c>
      <c r="F12" s="91">
        <v>128832.5</v>
      </c>
      <c r="G12" s="92">
        <v>0.114</v>
      </c>
      <c r="H12" s="91">
        <v>72797.3</v>
      </c>
      <c r="I12" s="92">
        <v>0.14099999999999999</v>
      </c>
      <c r="J12" s="91">
        <v>4848.3</v>
      </c>
      <c r="K12" s="92">
        <v>0.153</v>
      </c>
      <c r="L12" s="91">
        <v>11214.7</v>
      </c>
      <c r="M12" s="92">
        <v>0.128</v>
      </c>
      <c r="N12" s="91">
        <v>14009.7</v>
      </c>
      <c r="O12" s="92">
        <v>0.01</v>
      </c>
      <c r="P12" s="91">
        <v>5287.8</v>
      </c>
      <c r="Q12" s="92">
        <v>0.02</v>
      </c>
    </row>
    <row r="13" spans="1:17">
      <c r="A13" s="90">
        <v>2020</v>
      </c>
      <c r="B13" s="91">
        <v>220623.2</v>
      </c>
      <c r="C13" s="92">
        <v>0.40500000000000003</v>
      </c>
      <c r="D13" s="91">
        <v>274300.40000000002</v>
      </c>
      <c r="E13" s="92">
        <v>0.57099999999999995</v>
      </c>
      <c r="F13" s="91">
        <v>129085.6</v>
      </c>
      <c r="G13" s="92">
        <v>0.11600000000000001</v>
      </c>
      <c r="H13" s="91">
        <v>75462.3</v>
      </c>
      <c r="I13" s="92">
        <v>0.14199999999999999</v>
      </c>
      <c r="J13" s="91">
        <v>5123</v>
      </c>
      <c r="K13" s="92">
        <v>0.151</v>
      </c>
      <c r="L13" s="91">
        <v>8443.2999999999993</v>
      </c>
      <c r="M13" s="92">
        <v>0.13900000000000001</v>
      </c>
      <c r="N13" s="91">
        <v>13875.8</v>
      </c>
      <c r="O13" s="92">
        <v>1.2E-2</v>
      </c>
      <c r="P13" s="91">
        <v>5300.7</v>
      </c>
      <c r="Q13" s="92">
        <v>1.7999999999999999E-2</v>
      </c>
    </row>
    <row r="14" spans="1:17">
      <c r="A14" s="90">
        <v>2021</v>
      </c>
      <c r="B14" s="91">
        <v>212587</v>
      </c>
      <c r="C14" s="92">
        <v>0.49099999999999999</v>
      </c>
      <c r="D14" s="91">
        <v>277618.5</v>
      </c>
      <c r="E14" s="92">
        <v>0.55000000000000004</v>
      </c>
      <c r="F14" s="91">
        <v>130103.4</v>
      </c>
      <c r="G14" s="92">
        <v>0.11700000000000001</v>
      </c>
      <c r="H14" s="91">
        <v>74003.399999999994</v>
      </c>
      <c r="I14" s="92">
        <v>0.125</v>
      </c>
      <c r="J14" s="91">
        <v>5171.8</v>
      </c>
      <c r="K14" s="92">
        <v>0.182</v>
      </c>
      <c r="L14" s="91">
        <v>8385.5</v>
      </c>
      <c r="M14" s="92">
        <v>0.14199999999999999</v>
      </c>
      <c r="N14" s="91">
        <v>13729.8</v>
      </c>
      <c r="O14" s="92">
        <v>1.6E-2</v>
      </c>
      <c r="P14" s="91">
        <v>5522.7</v>
      </c>
      <c r="Q14" s="92">
        <v>1.7999999999999999E-2</v>
      </c>
    </row>
    <row r="15" spans="1:17">
      <c r="A15" s="90">
        <v>2022</v>
      </c>
      <c r="B15" s="91">
        <v>196396.3</v>
      </c>
      <c r="C15" s="92">
        <v>0.48399999999999999</v>
      </c>
      <c r="D15" s="91">
        <v>286467.09999999998</v>
      </c>
      <c r="E15" s="92">
        <v>0.56599999999999995</v>
      </c>
      <c r="F15" s="91">
        <v>130170.6</v>
      </c>
      <c r="G15" s="92">
        <v>0.129</v>
      </c>
      <c r="H15" s="91">
        <v>77518.8</v>
      </c>
      <c r="I15" s="92">
        <v>0.156</v>
      </c>
      <c r="J15" s="91">
        <v>5526.9</v>
      </c>
      <c r="K15" s="92">
        <v>0.18099999999999999</v>
      </c>
      <c r="L15" s="91">
        <v>9839</v>
      </c>
      <c r="M15" s="92">
        <v>0.13200000000000001</v>
      </c>
      <c r="N15" s="91">
        <v>15005.7</v>
      </c>
      <c r="O15" s="92">
        <v>1.6E-2</v>
      </c>
      <c r="P15" s="91">
        <v>5407</v>
      </c>
      <c r="Q15" s="92">
        <v>1.7999999999999999E-2</v>
      </c>
    </row>
    <row r="16" spans="1:17">
      <c r="A16" s="137" t="s">
        <v>958</v>
      </c>
      <c r="B16" s="137"/>
      <c r="C16" s="137"/>
      <c r="D16" s="137"/>
      <c r="E16" s="137"/>
      <c r="F16" s="137"/>
      <c r="G16" s="137"/>
      <c r="H16" s="137"/>
      <c r="I16" s="137"/>
      <c r="J16" s="137"/>
      <c r="K16" s="137"/>
      <c r="L16" s="137"/>
      <c r="M16" s="137"/>
      <c r="N16" s="137"/>
      <c r="O16" s="137"/>
      <c r="P16" s="137"/>
      <c r="Q16" s="137"/>
    </row>
    <row r="17" spans="1:17">
      <c r="A17" s="90" t="s">
        <v>959</v>
      </c>
      <c r="B17" s="93">
        <v>214601.5</v>
      </c>
      <c r="C17" s="92">
        <v>0.51500000000000001</v>
      </c>
      <c r="D17" s="93">
        <v>275710.59999999998</v>
      </c>
      <c r="E17" s="92">
        <v>0.54700000000000004</v>
      </c>
      <c r="F17" s="93">
        <v>129543.1</v>
      </c>
      <c r="G17" s="92">
        <v>8.2000000000000003E-2</v>
      </c>
      <c r="H17" s="93">
        <v>74184.100000000006</v>
      </c>
      <c r="I17" s="92">
        <v>7.6999999999999999E-2</v>
      </c>
      <c r="J17" s="93">
        <v>5121.3</v>
      </c>
      <c r="K17" s="92">
        <v>0.151</v>
      </c>
      <c r="L17" s="91">
        <v>8685.9</v>
      </c>
      <c r="M17" s="92">
        <v>0.159</v>
      </c>
      <c r="N17" s="91">
        <v>13743.2</v>
      </c>
      <c r="O17" s="92">
        <v>0.01</v>
      </c>
      <c r="P17" s="91">
        <v>5537.5</v>
      </c>
      <c r="Q17" s="92">
        <v>1.4E-2</v>
      </c>
    </row>
    <row r="18" spans="1:17">
      <c r="A18" s="90" t="s">
        <v>960</v>
      </c>
      <c r="B18" s="91">
        <v>214601.5</v>
      </c>
      <c r="C18" s="92">
        <v>0.61099999999999999</v>
      </c>
      <c r="D18" s="91">
        <v>276710.59999999998</v>
      </c>
      <c r="E18" s="92">
        <v>0.51300000000000001</v>
      </c>
      <c r="F18" s="91">
        <v>129522.1</v>
      </c>
      <c r="G18" s="92">
        <v>0.10299999999999999</v>
      </c>
      <c r="H18" s="91">
        <v>74184.7</v>
      </c>
      <c r="I18" s="92">
        <v>0.11899999999999999</v>
      </c>
      <c r="J18" s="91">
        <v>5119</v>
      </c>
      <c r="K18" s="92">
        <v>0.17100000000000001</v>
      </c>
      <c r="L18" s="91">
        <v>8685.9</v>
      </c>
      <c r="M18" s="92">
        <v>0.15</v>
      </c>
      <c r="N18" s="91">
        <v>13743.2</v>
      </c>
      <c r="O18" s="92">
        <v>2.1999999999999999E-2</v>
      </c>
      <c r="P18" s="91">
        <v>5533.6</v>
      </c>
      <c r="Q18" s="92">
        <v>0.02</v>
      </c>
    </row>
    <row r="19" spans="1:17">
      <c r="A19" s="90" t="s">
        <v>961</v>
      </c>
      <c r="B19" s="91">
        <v>214052.7</v>
      </c>
      <c r="C19" s="92">
        <v>0.39500000000000002</v>
      </c>
      <c r="D19" s="91">
        <v>276584</v>
      </c>
      <c r="E19" s="92">
        <v>0.45300000000000001</v>
      </c>
      <c r="F19" s="91">
        <v>129522.1</v>
      </c>
      <c r="G19" s="92">
        <v>0.08</v>
      </c>
      <c r="H19" s="91">
        <v>74184.7</v>
      </c>
      <c r="I19" s="92">
        <v>7.5999999999999998E-2</v>
      </c>
      <c r="J19" s="91">
        <v>5120.3</v>
      </c>
      <c r="K19" s="92">
        <v>0.159</v>
      </c>
      <c r="L19" s="91">
        <v>8685.9</v>
      </c>
      <c r="M19" s="92">
        <v>0.13700000000000001</v>
      </c>
      <c r="N19" s="91">
        <v>13743.2</v>
      </c>
      <c r="O19" s="92">
        <v>1.2999999999999999E-2</v>
      </c>
      <c r="P19" s="91">
        <v>5539</v>
      </c>
      <c r="Q19" s="92">
        <v>1.7999999999999999E-2</v>
      </c>
    </row>
    <row r="20" spans="1:17">
      <c r="A20" s="90" t="s">
        <v>962</v>
      </c>
      <c r="B20" s="91">
        <v>213710.7</v>
      </c>
      <c r="C20" s="92">
        <v>0.35699999999999998</v>
      </c>
      <c r="D20" s="91">
        <v>276614</v>
      </c>
      <c r="E20" s="92">
        <v>0.45500000000000002</v>
      </c>
      <c r="F20" s="91">
        <v>129755.4</v>
      </c>
      <c r="G20" s="92">
        <v>0.104</v>
      </c>
      <c r="H20" s="91">
        <v>74184.7</v>
      </c>
      <c r="I20" s="92">
        <v>0.1</v>
      </c>
      <c r="J20" s="91">
        <v>5120.3</v>
      </c>
      <c r="K20" s="92">
        <v>0.16800000000000001</v>
      </c>
      <c r="L20" s="91">
        <v>8685.9</v>
      </c>
      <c r="M20" s="92">
        <v>0.09</v>
      </c>
      <c r="N20" s="91">
        <v>13743.2</v>
      </c>
      <c r="O20" s="92">
        <v>1.4E-2</v>
      </c>
      <c r="P20" s="91">
        <v>5536.4</v>
      </c>
      <c r="Q20" s="92">
        <v>1.7000000000000001E-2</v>
      </c>
    </row>
    <row r="21" spans="1:17">
      <c r="A21" s="90" t="s">
        <v>502</v>
      </c>
      <c r="B21" s="91">
        <v>213152.2</v>
      </c>
      <c r="C21" s="92">
        <v>0.40899999999999997</v>
      </c>
      <c r="D21" s="91">
        <v>276682</v>
      </c>
      <c r="E21" s="92">
        <v>0.47599999999999998</v>
      </c>
      <c r="F21" s="91">
        <v>130036.3</v>
      </c>
      <c r="G21" s="92">
        <v>9.7000000000000003E-2</v>
      </c>
      <c r="H21" s="91">
        <v>74081.600000000006</v>
      </c>
      <c r="I21" s="92">
        <v>0.10199999999999999</v>
      </c>
      <c r="J21" s="91">
        <v>5180.3</v>
      </c>
      <c r="K21" s="92">
        <v>0.14399999999999999</v>
      </c>
      <c r="L21" s="91">
        <v>8685.9</v>
      </c>
      <c r="M21" s="92">
        <v>0.11899999999999999</v>
      </c>
      <c r="N21" s="91">
        <v>13743.2</v>
      </c>
      <c r="O21" s="92">
        <v>1.2999999999999999E-2</v>
      </c>
      <c r="P21" s="91">
        <v>5535.9</v>
      </c>
      <c r="Q21" s="92">
        <v>1.2E-2</v>
      </c>
    </row>
    <row r="22" spans="1:17">
      <c r="A22" s="90" t="s">
        <v>963</v>
      </c>
      <c r="B22" s="91">
        <v>212180.1</v>
      </c>
      <c r="C22" s="92">
        <v>0.58099999999999996</v>
      </c>
      <c r="D22" s="91">
        <v>277202</v>
      </c>
      <c r="E22" s="92">
        <v>0.61799999999999999</v>
      </c>
      <c r="F22" s="91">
        <v>130036.3</v>
      </c>
      <c r="G22" s="92">
        <v>0.15</v>
      </c>
      <c r="H22" s="91">
        <v>74081.100000000006</v>
      </c>
      <c r="I22" s="92">
        <v>0.18</v>
      </c>
      <c r="J22" s="91">
        <v>5171.8999999999996</v>
      </c>
      <c r="K22" s="92">
        <v>0.20100000000000001</v>
      </c>
      <c r="L22" s="91">
        <v>8173.5</v>
      </c>
      <c r="M22" s="92">
        <v>0.105</v>
      </c>
      <c r="N22" s="91">
        <v>13734.1</v>
      </c>
      <c r="O22" s="92">
        <v>0.02</v>
      </c>
      <c r="P22" s="91">
        <v>5530.7</v>
      </c>
      <c r="Q22" s="92">
        <v>1.6E-2</v>
      </c>
    </row>
    <row r="23" spans="1:17">
      <c r="A23" s="90" t="s">
        <v>964</v>
      </c>
      <c r="B23" s="91">
        <v>212180.1</v>
      </c>
      <c r="C23" s="92">
        <v>0.65400000000000003</v>
      </c>
      <c r="D23" s="91">
        <v>277202</v>
      </c>
      <c r="E23" s="92">
        <v>0.67900000000000005</v>
      </c>
      <c r="F23" s="91">
        <v>130070.3</v>
      </c>
      <c r="G23" s="92">
        <v>0.16400000000000001</v>
      </c>
      <c r="H23" s="91">
        <v>73989.3</v>
      </c>
      <c r="I23" s="92">
        <v>0.2</v>
      </c>
      <c r="J23" s="91">
        <v>5169.6000000000004</v>
      </c>
      <c r="K23" s="92">
        <v>0.22600000000000001</v>
      </c>
      <c r="L23" s="91">
        <v>8173.5</v>
      </c>
      <c r="M23" s="92">
        <v>0.16200000000000001</v>
      </c>
      <c r="N23" s="91">
        <v>13734.1</v>
      </c>
      <c r="O23" s="92">
        <v>1.7999999999999999E-2</v>
      </c>
      <c r="P23" s="91">
        <v>5512.6</v>
      </c>
      <c r="Q23" s="92">
        <v>1.4E-2</v>
      </c>
    </row>
    <row r="24" spans="1:17">
      <c r="A24" s="90" t="s">
        <v>965</v>
      </c>
      <c r="B24" s="91">
        <v>212180.1</v>
      </c>
      <c r="C24" s="92">
        <v>0.65600000000000003</v>
      </c>
      <c r="D24" s="91">
        <v>277971.5</v>
      </c>
      <c r="E24" s="92">
        <v>0.68400000000000005</v>
      </c>
      <c r="F24" s="91">
        <v>130410.4</v>
      </c>
      <c r="G24" s="92">
        <v>0.17</v>
      </c>
      <c r="H24" s="91">
        <v>73989.3</v>
      </c>
      <c r="I24" s="92">
        <v>0.21299999999999999</v>
      </c>
      <c r="J24" s="91">
        <v>5194</v>
      </c>
      <c r="K24" s="92">
        <v>0.23</v>
      </c>
      <c r="L24" s="91">
        <v>8173.5</v>
      </c>
      <c r="M24" s="92">
        <v>0.17499999999999999</v>
      </c>
      <c r="N24" s="91">
        <v>13734.1</v>
      </c>
      <c r="O24" s="92">
        <v>2.3E-2</v>
      </c>
      <c r="P24" s="91">
        <v>5517.4</v>
      </c>
      <c r="Q24" s="92">
        <v>1.7999999999999999E-2</v>
      </c>
    </row>
    <row r="25" spans="1:17">
      <c r="A25" s="90" t="s">
        <v>966</v>
      </c>
      <c r="B25" s="91">
        <v>212180.1</v>
      </c>
      <c r="C25" s="92">
        <v>0.52800000000000002</v>
      </c>
      <c r="D25" s="91">
        <v>278530.7</v>
      </c>
      <c r="E25" s="92">
        <v>0.58499999999999996</v>
      </c>
      <c r="F25" s="91">
        <v>130499.4</v>
      </c>
      <c r="G25" s="92">
        <v>0.111</v>
      </c>
      <c r="H25" s="91">
        <v>73840.3</v>
      </c>
      <c r="I25" s="92">
        <v>0.14499999999999999</v>
      </c>
      <c r="J25" s="91">
        <v>5199.3999999999996</v>
      </c>
      <c r="K25" s="92">
        <v>0.20300000000000001</v>
      </c>
      <c r="L25" s="91">
        <v>8173.5</v>
      </c>
      <c r="M25" s="92">
        <v>0.158</v>
      </c>
      <c r="N25" s="91">
        <v>13734.1</v>
      </c>
      <c r="O25" s="92">
        <v>1.4999999999999999E-2</v>
      </c>
      <c r="P25" s="91">
        <v>5512</v>
      </c>
      <c r="Q25" s="92">
        <v>2.1999999999999999E-2</v>
      </c>
    </row>
    <row r="26" spans="1:17">
      <c r="A26" s="90" t="s">
        <v>967</v>
      </c>
      <c r="B26" s="91">
        <v>211277.1</v>
      </c>
      <c r="C26" s="92">
        <v>0.40699999999999997</v>
      </c>
      <c r="D26" s="91">
        <v>278545.7</v>
      </c>
      <c r="E26" s="92">
        <v>0.53200000000000003</v>
      </c>
      <c r="F26" s="91">
        <v>130499.4</v>
      </c>
      <c r="G26" s="92">
        <v>0.124</v>
      </c>
      <c r="H26" s="91">
        <v>73775.5</v>
      </c>
      <c r="I26" s="92">
        <v>0.127</v>
      </c>
      <c r="J26" s="91">
        <v>5212.2</v>
      </c>
      <c r="K26" s="92">
        <v>0.183</v>
      </c>
      <c r="L26" s="91">
        <v>8173.5</v>
      </c>
      <c r="M26" s="92">
        <v>0.16</v>
      </c>
      <c r="N26" s="91">
        <v>13717.5</v>
      </c>
      <c r="O26" s="92">
        <v>1.6E-2</v>
      </c>
      <c r="P26" s="91">
        <v>5511.2</v>
      </c>
      <c r="Q26" s="92">
        <v>2.1999999999999999E-2</v>
      </c>
    </row>
    <row r="27" spans="1:17">
      <c r="A27" s="90" t="s">
        <v>968</v>
      </c>
      <c r="B27" s="91">
        <v>211264.5</v>
      </c>
      <c r="C27" s="92">
        <v>0.39200000000000002</v>
      </c>
      <c r="D27" s="91">
        <v>279817.8</v>
      </c>
      <c r="E27" s="92">
        <v>0.51600000000000001</v>
      </c>
      <c r="F27" s="91">
        <v>130663.1</v>
      </c>
      <c r="G27" s="92">
        <v>0.11600000000000001</v>
      </c>
      <c r="H27" s="91">
        <v>73779.399999999994</v>
      </c>
      <c r="I27" s="92">
        <v>8.8999999999999996E-2</v>
      </c>
      <c r="J27" s="91">
        <v>5221.7</v>
      </c>
      <c r="K27" s="92">
        <v>0.17299999999999999</v>
      </c>
      <c r="L27" s="91">
        <v>8173.5</v>
      </c>
      <c r="M27" s="92">
        <v>0.159</v>
      </c>
      <c r="N27" s="91">
        <v>13700.1</v>
      </c>
      <c r="O27" s="92">
        <v>1.4999999999999999E-2</v>
      </c>
      <c r="P27" s="91">
        <v>5508.5</v>
      </c>
      <c r="Q27" s="92">
        <v>0.02</v>
      </c>
    </row>
    <row r="28" spans="1:17">
      <c r="A28" s="90" t="s">
        <v>969</v>
      </c>
      <c r="B28" s="91">
        <v>209825.7</v>
      </c>
      <c r="C28" s="92">
        <v>0.39600000000000002</v>
      </c>
      <c r="D28" s="91">
        <v>279817.8</v>
      </c>
      <c r="E28" s="92">
        <v>0.53600000000000003</v>
      </c>
      <c r="F28" s="91">
        <v>130644.1</v>
      </c>
      <c r="G28" s="92">
        <v>9.6000000000000002E-2</v>
      </c>
      <c r="H28" s="91">
        <v>73779.399999999994</v>
      </c>
      <c r="I28" s="92">
        <v>7.3999999999999996E-2</v>
      </c>
      <c r="J28" s="91">
        <v>5227.7</v>
      </c>
      <c r="K28" s="92">
        <v>0.17100000000000001</v>
      </c>
      <c r="L28" s="91">
        <v>8173.5</v>
      </c>
      <c r="M28" s="92">
        <v>0.13800000000000001</v>
      </c>
      <c r="N28" s="91">
        <v>13689.1</v>
      </c>
      <c r="O28" s="92">
        <v>1.2E-2</v>
      </c>
      <c r="P28" s="91">
        <v>5498.2</v>
      </c>
      <c r="Q28" s="92">
        <v>0.02</v>
      </c>
    </row>
    <row r="29" spans="1:17">
      <c r="A29" s="137" t="s">
        <v>970</v>
      </c>
      <c r="B29" s="137"/>
      <c r="C29" s="137"/>
      <c r="D29" s="137"/>
      <c r="E29" s="137"/>
      <c r="F29" s="137"/>
      <c r="G29" s="137"/>
      <c r="H29" s="137"/>
      <c r="I29" s="137"/>
      <c r="J29" s="137"/>
      <c r="K29" s="137"/>
      <c r="L29" s="137"/>
      <c r="M29" s="137"/>
      <c r="N29" s="137"/>
      <c r="O29" s="137"/>
      <c r="P29" s="137"/>
      <c r="Q29" s="137"/>
    </row>
    <row r="30" spans="1:17">
      <c r="A30" s="90" t="s">
        <v>959</v>
      </c>
      <c r="B30" s="91">
        <v>202043.3</v>
      </c>
      <c r="C30" s="92">
        <v>0.57399999999999995</v>
      </c>
      <c r="D30" s="91">
        <v>284236.2</v>
      </c>
      <c r="E30" s="92">
        <v>0.55600000000000005</v>
      </c>
      <c r="F30" s="91">
        <v>129881.8</v>
      </c>
      <c r="G30" s="92">
        <v>0.113</v>
      </c>
      <c r="H30" s="91">
        <v>78088</v>
      </c>
      <c r="I30" s="92">
        <v>0.14799999999999999</v>
      </c>
      <c r="J30" s="91">
        <v>5454.3</v>
      </c>
      <c r="K30" s="92">
        <v>0.16</v>
      </c>
      <c r="L30" s="91">
        <v>9839</v>
      </c>
      <c r="M30" s="92">
        <v>0.19600000000000001</v>
      </c>
      <c r="N30" s="91">
        <v>15279.8</v>
      </c>
      <c r="O30" s="92">
        <v>1.4E-2</v>
      </c>
      <c r="P30" s="91">
        <v>5401.4</v>
      </c>
      <c r="Q30" s="92">
        <v>2.1999999999999999E-2</v>
      </c>
    </row>
    <row r="31" spans="1:17">
      <c r="A31" s="90" t="s">
        <v>960</v>
      </c>
      <c r="B31" s="91">
        <v>202013.8</v>
      </c>
      <c r="C31" s="92">
        <v>0.52200000000000002</v>
      </c>
      <c r="D31" s="91">
        <v>284236.2</v>
      </c>
      <c r="E31" s="92">
        <v>0.52400000000000002</v>
      </c>
      <c r="F31" s="91">
        <v>129967.8</v>
      </c>
      <c r="G31" s="92">
        <v>9.6000000000000002E-2</v>
      </c>
      <c r="H31" s="91">
        <v>78088</v>
      </c>
      <c r="I31" s="92">
        <v>0.11700000000000001</v>
      </c>
      <c r="J31" s="91">
        <v>5454.3</v>
      </c>
      <c r="K31" s="92">
        <v>0.14799999999999999</v>
      </c>
      <c r="L31" s="91">
        <v>9839</v>
      </c>
      <c r="M31" s="92">
        <v>0.153</v>
      </c>
      <c r="N31" s="91">
        <v>15279.8</v>
      </c>
      <c r="O31" s="92">
        <v>8.9999999999999993E-3</v>
      </c>
      <c r="P31" s="91">
        <v>5402</v>
      </c>
      <c r="Q31" s="92">
        <v>1.7999999999999999E-2</v>
      </c>
    </row>
    <row r="32" spans="1:17">
      <c r="A32" s="90" t="s">
        <v>961</v>
      </c>
      <c r="B32" s="91">
        <v>200821.8</v>
      </c>
      <c r="C32" s="92">
        <v>0.41</v>
      </c>
      <c r="D32" s="91">
        <v>284247.2</v>
      </c>
      <c r="E32" s="92">
        <v>0.46600000000000003</v>
      </c>
      <c r="F32" s="91">
        <v>130009.3</v>
      </c>
      <c r="G32" s="92">
        <v>8.3000000000000004E-2</v>
      </c>
      <c r="H32" s="91">
        <v>77514</v>
      </c>
      <c r="I32" s="92">
        <v>8.5000000000000006E-2</v>
      </c>
      <c r="J32" s="91">
        <v>5484.9</v>
      </c>
      <c r="K32" s="92">
        <v>0.13600000000000001</v>
      </c>
      <c r="L32" s="91">
        <v>9839</v>
      </c>
      <c r="M32" s="92">
        <v>9.8000000000000004E-2</v>
      </c>
      <c r="N32" s="91">
        <v>15245.8</v>
      </c>
      <c r="O32" s="92">
        <v>0.01</v>
      </c>
      <c r="P32" s="91">
        <v>5392.6</v>
      </c>
      <c r="Q32" s="92">
        <v>1.7000000000000001E-2</v>
      </c>
    </row>
    <row r="33" spans="1:17">
      <c r="A33" s="90" t="s">
        <v>962</v>
      </c>
      <c r="B33" s="91">
        <v>200376.8</v>
      </c>
      <c r="C33" s="92">
        <v>0.38500000000000001</v>
      </c>
      <c r="D33" s="91">
        <v>284450.3</v>
      </c>
      <c r="E33" s="92">
        <v>0.442</v>
      </c>
      <c r="F33" s="91">
        <v>130070.8</v>
      </c>
      <c r="G33" s="92">
        <v>9.6000000000000002E-2</v>
      </c>
      <c r="H33" s="91">
        <v>77514</v>
      </c>
      <c r="I33" s="92">
        <v>9.6000000000000002E-2</v>
      </c>
      <c r="J33" s="91">
        <v>5486.4</v>
      </c>
      <c r="K33" s="92">
        <v>0.13500000000000001</v>
      </c>
      <c r="L33" s="91">
        <v>9839</v>
      </c>
      <c r="M33" s="92">
        <v>0.10100000000000001</v>
      </c>
      <c r="N33" s="91">
        <v>15119.1</v>
      </c>
      <c r="O33" s="92">
        <v>8.9999999999999993E-3</v>
      </c>
      <c r="P33" s="91">
        <v>5395.3</v>
      </c>
      <c r="Q33" s="92">
        <v>1.7000000000000001E-2</v>
      </c>
    </row>
    <row r="34" spans="1:17">
      <c r="A34" s="90" t="s">
        <v>502</v>
      </c>
      <c r="B34" s="91">
        <v>198851.8</v>
      </c>
      <c r="C34" s="92">
        <v>0.42099999999999999</v>
      </c>
      <c r="D34" s="91">
        <v>283899.09999999998</v>
      </c>
      <c r="E34" s="92">
        <v>0.496</v>
      </c>
      <c r="F34" s="91">
        <v>130070.8</v>
      </c>
      <c r="G34" s="92">
        <v>0.125</v>
      </c>
      <c r="H34" s="91">
        <v>77514</v>
      </c>
      <c r="I34" s="92">
        <v>0.14599999999999999</v>
      </c>
      <c r="J34" s="91">
        <v>5544.4</v>
      </c>
      <c r="K34" s="92">
        <v>0.14699999999999999</v>
      </c>
      <c r="L34" s="91">
        <v>9839</v>
      </c>
      <c r="M34" s="92">
        <v>0.12</v>
      </c>
      <c r="N34" s="91">
        <v>15119.1</v>
      </c>
      <c r="O34" s="92">
        <v>1.4E-2</v>
      </c>
      <c r="P34" s="91">
        <v>5399.7</v>
      </c>
      <c r="Q34" s="92">
        <v>1.7999999999999999E-2</v>
      </c>
    </row>
    <row r="35" spans="1:17">
      <c r="A35" s="90" t="s">
        <v>963</v>
      </c>
      <c r="B35" s="91">
        <v>195863.8</v>
      </c>
      <c r="C35" s="92">
        <v>0.52500000000000002</v>
      </c>
      <c r="D35" s="91">
        <v>286389</v>
      </c>
      <c r="E35" s="92">
        <v>0.61199999999999999</v>
      </c>
      <c r="F35" s="91">
        <v>130127.6</v>
      </c>
      <c r="G35" s="92">
        <v>0.16900000000000001</v>
      </c>
      <c r="H35" s="91">
        <v>77510</v>
      </c>
      <c r="I35" s="92">
        <v>0.20200000000000001</v>
      </c>
      <c r="J35" s="91">
        <v>5546</v>
      </c>
      <c r="K35" s="92">
        <v>0.188</v>
      </c>
      <c r="L35" s="91">
        <v>9839</v>
      </c>
      <c r="M35" s="92">
        <v>0.122</v>
      </c>
      <c r="N35" s="91">
        <v>14947.1</v>
      </c>
      <c r="O35" s="92">
        <v>1.7999999999999999E-2</v>
      </c>
      <c r="P35" s="91">
        <v>5407</v>
      </c>
      <c r="Q35" s="92">
        <v>1.9E-2</v>
      </c>
    </row>
    <row r="36" spans="1:17">
      <c r="A36" s="90" t="s">
        <v>964</v>
      </c>
      <c r="B36" s="91">
        <v>195881.8</v>
      </c>
      <c r="C36" s="92">
        <v>0.59599999999999997</v>
      </c>
      <c r="D36" s="91">
        <v>287485</v>
      </c>
      <c r="E36" s="92">
        <v>0.70499999999999996</v>
      </c>
      <c r="F36" s="91">
        <v>130274.1</v>
      </c>
      <c r="G36" s="92">
        <v>0.20200000000000001</v>
      </c>
      <c r="H36" s="91">
        <v>77510</v>
      </c>
      <c r="I36" s="92">
        <v>0.28100000000000003</v>
      </c>
      <c r="J36" s="91">
        <v>5549.7</v>
      </c>
      <c r="K36" s="92">
        <v>0.23</v>
      </c>
      <c r="L36" s="91">
        <v>9839</v>
      </c>
      <c r="M36" s="92">
        <v>0.10299999999999999</v>
      </c>
      <c r="N36" s="91">
        <v>14947.1</v>
      </c>
      <c r="O36" s="92">
        <v>2.5000000000000001E-2</v>
      </c>
      <c r="P36" s="91">
        <v>5410.4</v>
      </c>
      <c r="Q36" s="92">
        <v>1.7000000000000001E-2</v>
      </c>
    </row>
    <row r="37" spans="1:17">
      <c r="A37" s="90" t="s">
        <v>965</v>
      </c>
      <c r="B37" s="91">
        <v>194856.8</v>
      </c>
      <c r="C37" s="92">
        <v>0.59199999999999997</v>
      </c>
      <c r="D37" s="91">
        <v>288566.5</v>
      </c>
      <c r="E37" s="92">
        <v>0.72399999999999998</v>
      </c>
      <c r="F37" s="91">
        <v>130035.1</v>
      </c>
      <c r="G37" s="92">
        <v>0.186</v>
      </c>
      <c r="H37" s="91">
        <v>77379</v>
      </c>
      <c r="I37" s="92">
        <v>0.224</v>
      </c>
      <c r="J37" s="91">
        <v>5563.9</v>
      </c>
      <c r="K37" s="92">
        <v>0.251</v>
      </c>
      <c r="L37" s="91">
        <v>9839</v>
      </c>
      <c r="M37" s="92">
        <v>0.11799999999999999</v>
      </c>
      <c r="N37" s="91">
        <v>14947.1</v>
      </c>
      <c r="O37" s="92">
        <v>2.1999999999999999E-2</v>
      </c>
      <c r="P37" s="91">
        <v>5410.7</v>
      </c>
      <c r="Q37" s="92">
        <v>1.7000000000000001E-2</v>
      </c>
    </row>
    <row r="38" spans="1:17">
      <c r="A38" s="90" t="s">
        <v>966</v>
      </c>
      <c r="B38" s="91">
        <v>192425.8</v>
      </c>
      <c r="C38" s="92">
        <v>0.47299999999999998</v>
      </c>
      <c r="D38" s="91">
        <v>288493.5</v>
      </c>
      <c r="E38" s="92">
        <v>0.63900000000000001</v>
      </c>
      <c r="F38" s="91">
        <v>130259.8</v>
      </c>
      <c r="G38" s="92">
        <v>0.13900000000000001</v>
      </c>
      <c r="H38" s="91">
        <v>77374</v>
      </c>
      <c r="I38" s="92">
        <v>0.16300000000000001</v>
      </c>
      <c r="J38" s="91">
        <v>5559</v>
      </c>
      <c r="K38" s="92">
        <v>0.217</v>
      </c>
      <c r="L38" s="91">
        <v>9839</v>
      </c>
      <c r="M38" s="92">
        <v>0.13100000000000001</v>
      </c>
      <c r="N38" s="91">
        <v>14858.1</v>
      </c>
      <c r="O38" s="92">
        <v>1.7000000000000001E-2</v>
      </c>
      <c r="P38" s="91">
        <v>5409.2</v>
      </c>
      <c r="Q38" s="92">
        <v>1.7999999999999999E-2</v>
      </c>
    </row>
    <row r="39" spans="1:17">
      <c r="A39" s="90" t="s">
        <v>967</v>
      </c>
      <c r="B39" s="91">
        <v>192425.8</v>
      </c>
      <c r="C39" s="92">
        <v>0.38700000000000001</v>
      </c>
      <c r="D39" s="91">
        <v>288458.5</v>
      </c>
      <c r="E39" s="92">
        <v>0.53</v>
      </c>
      <c r="F39" s="91">
        <v>130348.7</v>
      </c>
      <c r="G39" s="92">
        <v>0.10299999999999999</v>
      </c>
      <c r="H39" s="91">
        <v>77374</v>
      </c>
      <c r="I39" s="92">
        <v>0.13300000000000001</v>
      </c>
      <c r="J39" s="91">
        <v>5558</v>
      </c>
      <c r="K39" s="92">
        <v>0.17899999999999999</v>
      </c>
      <c r="L39" s="91">
        <v>9839</v>
      </c>
      <c r="M39" s="92">
        <v>0.123</v>
      </c>
      <c r="N39" s="91">
        <v>14817.2</v>
      </c>
      <c r="O39" s="92">
        <v>1.4E-2</v>
      </c>
      <c r="P39" s="91">
        <v>5413.1</v>
      </c>
      <c r="Q39" s="92">
        <v>1.7999999999999999E-2</v>
      </c>
    </row>
    <row r="40" spans="1:17">
      <c r="A40" s="90" t="s">
        <v>968</v>
      </c>
      <c r="B40" s="91">
        <v>192271.3</v>
      </c>
      <c r="C40" s="92">
        <v>0.40899999999999997</v>
      </c>
      <c r="D40" s="91">
        <v>288485.59999999998</v>
      </c>
      <c r="E40" s="92">
        <v>0.52</v>
      </c>
      <c r="F40" s="91">
        <v>130380.6</v>
      </c>
      <c r="G40" s="92">
        <v>0.113</v>
      </c>
      <c r="H40" s="91">
        <v>77379.8</v>
      </c>
      <c r="I40" s="92">
        <v>0.13700000000000001</v>
      </c>
      <c r="J40" s="91">
        <v>5555.9</v>
      </c>
      <c r="K40" s="92">
        <v>0.17899999999999999</v>
      </c>
      <c r="L40" s="91">
        <v>9839</v>
      </c>
      <c r="M40" s="92">
        <v>0.13600000000000001</v>
      </c>
      <c r="N40" s="91">
        <v>14789.6</v>
      </c>
      <c r="O40" s="92">
        <v>0.01</v>
      </c>
      <c r="P40" s="91">
        <v>5420.9</v>
      </c>
      <c r="Q40" s="92">
        <v>1.6E-2</v>
      </c>
    </row>
    <row r="41" spans="1:17">
      <c r="A41" s="90" t="s">
        <v>969</v>
      </c>
      <c r="B41" s="93">
        <v>189316.3</v>
      </c>
      <c r="C41" s="92">
        <v>0.51400000000000001</v>
      </c>
      <c r="D41" s="93">
        <v>288504.59999999998</v>
      </c>
      <c r="E41" s="92">
        <v>0.56799999999999995</v>
      </c>
      <c r="F41" s="93">
        <v>130606.5</v>
      </c>
      <c r="G41" s="92">
        <v>0.125</v>
      </c>
      <c r="H41" s="93">
        <v>77026.8</v>
      </c>
      <c r="I41" s="92">
        <v>0.14099999999999999</v>
      </c>
      <c r="J41" s="93">
        <v>5560.7</v>
      </c>
      <c r="K41" s="92">
        <v>0.193</v>
      </c>
      <c r="L41" s="91">
        <v>9839</v>
      </c>
      <c r="M41" s="92">
        <v>0.182</v>
      </c>
      <c r="N41" s="91">
        <v>14735.6</v>
      </c>
      <c r="O41" s="92">
        <v>2.8000000000000001E-2</v>
      </c>
      <c r="P41" s="91">
        <v>5421.2</v>
      </c>
      <c r="Q41" s="92">
        <v>2.1999999999999999E-2</v>
      </c>
    </row>
    <row r="42" spans="1:17">
      <c r="A42" s="137" t="s">
        <v>971</v>
      </c>
      <c r="B42" s="137"/>
      <c r="C42" s="137"/>
      <c r="D42" s="137"/>
      <c r="E42" s="137"/>
      <c r="F42" s="137"/>
      <c r="G42" s="137"/>
      <c r="H42" s="137"/>
      <c r="I42" s="137"/>
      <c r="J42" s="137"/>
      <c r="K42" s="137"/>
      <c r="L42" s="137"/>
      <c r="M42" s="137"/>
      <c r="N42" s="137"/>
      <c r="O42" s="137"/>
      <c r="P42" s="137"/>
      <c r="Q42" s="137"/>
    </row>
    <row r="43" spans="1:17">
      <c r="A43" s="90" t="s">
        <v>959</v>
      </c>
      <c r="B43" s="91">
        <v>188532.2</v>
      </c>
      <c r="C43" s="92">
        <v>0.443</v>
      </c>
      <c r="D43" s="91">
        <v>288552.59999999998</v>
      </c>
      <c r="E43" s="92">
        <v>0.56599999999999995</v>
      </c>
      <c r="F43" s="91">
        <v>131164.29999999999</v>
      </c>
      <c r="G43" s="92">
        <v>9.2999999999999999E-2</v>
      </c>
      <c r="H43" s="91">
        <v>77620.399999999994</v>
      </c>
      <c r="I43" s="92">
        <v>9.5000000000000001E-2</v>
      </c>
      <c r="J43" s="91">
        <v>5563.4</v>
      </c>
      <c r="K43" s="92">
        <v>0.17199999999999999</v>
      </c>
      <c r="L43" s="91">
        <v>9029</v>
      </c>
      <c r="M43" s="92">
        <v>9.1999999999999998E-2</v>
      </c>
      <c r="N43" s="91">
        <v>14242.4</v>
      </c>
      <c r="O43" s="92">
        <v>0.01</v>
      </c>
      <c r="P43" s="91">
        <v>5426.3</v>
      </c>
      <c r="Q43" s="92">
        <v>1.7999999999999999E-2</v>
      </c>
    </row>
    <row r="44" spans="1:17">
      <c r="A44" s="90" t="s">
        <v>960</v>
      </c>
      <c r="B44" s="91">
        <v>188521.60000000001</v>
      </c>
      <c r="C44" s="92">
        <v>0.37</v>
      </c>
      <c r="D44" s="91">
        <v>288784.59999999998</v>
      </c>
      <c r="E44" s="92">
        <v>0.56599999999999995</v>
      </c>
      <c r="F44" s="91">
        <v>131164.29999999999</v>
      </c>
      <c r="G44" s="92">
        <v>8.8999999999999996E-2</v>
      </c>
      <c r="H44" s="91">
        <v>77620.399999999994</v>
      </c>
      <c r="I44" s="92">
        <v>0.10100000000000001</v>
      </c>
      <c r="J44" s="91">
        <v>5566</v>
      </c>
      <c r="K44" s="92">
        <v>0.16700000000000001</v>
      </c>
      <c r="L44" s="91">
        <v>9029</v>
      </c>
      <c r="M44" s="92">
        <v>0.111</v>
      </c>
      <c r="N44" s="91">
        <v>14242.4</v>
      </c>
      <c r="O44" s="92">
        <v>8.9999999999999993E-3</v>
      </c>
      <c r="P44" s="91">
        <v>5424.3</v>
      </c>
      <c r="Q44" s="92">
        <v>1.4E-2</v>
      </c>
    </row>
    <row r="45" spans="1:17">
      <c r="A45" s="90" t="s">
        <v>961</v>
      </c>
      <c r="B45" s="91">
        <v>187716.7</v>
      </c>
      <c r="C45" s="92">
        <v>0.35899999999999999</v>
      </c>
      <c r="D45" s="91">
        <v>290073.59999999998</v>
      </c>
      <c r="E45" s="92">
        <v>0.52900000000000003</v>
      </c>
      <c r="F45" s="91">
        <v>130974.1</v>
      </c>
      <c r="G45" s="92">
        <v>0.10299999999999999</v>
      </c>
      <c r="H45" s="91">
        <v>77540.399999999994</v>
      </c>
      <c r="I45" s="92">
        <v>0.115</v>
      </c>
      <c r="J45" s="91">
        <v>5567.5</v>
      </c>
      <c r="K45" s="92">
        <v>0.191</v>
      </c>
      <c r="L45" s="91">
        <v>9029</v>
      </c>
      <c r="M45" s="92">
        <v>9.4E-2</v>
      </c>
      <c r="N45" s="91">
        <v>14242.4</v>
      </c>
      <c r="O45" s="92">
        <v>1.0999999999999999E-2</v>
      </c>
      <c r="P45" s="91">
        <v>5426.4</v>
      </c>
      <c r="Q45" s="92">
        <v>2.1000000000000001E-2</v>
      </c>
    </row>
    <row r="46" spans="1:17">
      <c r="A46" s="90" t="s">
        <v>962</v>
      </c>
      <c r="B46" s="91">
        <v>187721.7</v>
      </c>
      <c r="C46" s="92">
        <v>0.30199999999999999</v>
      </c>
      <c r="D46" s="91">
        <v>290635.59999999998</v>
      </c>
      <c r="E46" s="92">
        <v>0.47499999999999998</v>
      </c>
      <c r="F46" s="91">
        <v>130974.1</v>
      </c>
      <c r="G46" s="92">
        <v>0.123</v>
      </c>
      <c r="H46" s="91">
        <v>77145.399999999994</v>
      </c>
      <c r="I46" s="92">
        <v>0.13500000000000001</v>
      </c>
      <c r="J46" s="91">
        <v>5569</v>
      </c>
      <c r="K46" s="92">
        <v>0.17699999999999999</v>
      </c>
      <c r="L46" s="91">
        <v>9029</v>
      </c>
      <c r="M46" s="92">
        <v>8.6999999999999994E-2</v>
      </c>
      <c r="N46" s="91">
        <v>14242.4</v>
      </c>
      <c r="O46" s="92">
        <v>1.7000000000000001E-2</v>
      </c>
      <c r="P46" s="91">
        <v>5426.4</v>
      </c>
      <c r="Q46" s="92">
        <v>2.4E-2</v>
      </c>
    </row>
    <row r="47" spans="1:17">
      <c r="A47" s="90" t="s">
        <v>502</v>
      </c>
      <c r="B47" s="91">
        <v>186233.3</v>
      </c>
      <c r="C47" s="92">
        <v>0.32300000000000001</v>
      </c>
      <c r="D47" s="91">
        <v>292543.2</v>
      </c>
      <c r="E47" s="92">
        <v>0.52300000000000002</v>
      </c>
      <c r="F47" s="91">
        <v>130497.5</v>
      </c>
      <c r="G47" s="92">
        <v>0.13800000000000001</v>
      </c>
      <c r="H47" s="91">
        <v>76355.399999999994</v>
      </c>
      <c r="I47" s="92">
        <v>0.156</v>
      </c>
      <c r="J47" s="91">
        <v>5569.9</v>
      </c>
      <c r="K47" s="92">
        <v>0.17599999999999999</v>
      </c>
      <c r="L47" s="91">
        <v>9029</v>
      </c>
      <c r="M47" s="92">
        <v>7.5999999999999998E-2</v>
      </c>
      <c r="N47" s="91">
        <v>14653.6</v>
      </c>
      <c r="O47" s="92">
        <v>0.02</v>
      </c>
      <c r="P47" s="91">
        <v>5425.9</v>
      </c>
      <c r="Q47" s="92">
        <v>2.3E-2</v>
      </c>
    </row>
    <row r="48" spans="1:17">
      <c r="A48" s="90" t="s">
        <v>963</v>
      </c>
      <c r="B48" s="91">
        <v>184080.1</v>
      </c>
      <c r="C48" s="92">
        <v>0.44</v>
      </c>
      <c r="D48" s="91">
        <v>292630.90000000002</v>
      </c>
      <c r="E48" s="92">
        <v>0.626</v>
      </c>
      <c r="F48" s="91">
        <v>130712</v>
      </c>
      <c r="G48" s="92">
        <v>0.17</v>
      </c>
      <c r="H48" s="91">
        <v>76041.399999999994</v>
      </c>
      <c r="I48" s="92">
        <v>0.21199999999999999</v>
      </c>
      <c r="J48" s="91">
        <v>5569.9</v>
      </c>
      <c r="K48" s="92">
        <v>0.22800000000000001</v>
      </c>
      <c r="L48" s="91">
        <v>9029</v>
      </c>
      <c r="M48" s="92">
        <v>0.107</v>
      </c>
      <c r="N48" s="91">
        <v>14505.2</v>
      </c>
      <c r="O48" s="92">
        <v>2.3E-2</v>
      </c>
      <c r="P48" s="91">
        <v>5412.7</v>
      </c>
      <c r="Q48" s="92">
        <v>2.5000000000000001E-2</v>
      </c>
    </row>
    <row r="49" spans="1:17">
      <c r="A49" s="90" t="s">
        <v>964</v>
      </c>
      <c r="B49" s="91">
        <v>183431.2</v>
      </c>
      <c r="C49" s="92">
        <v>0.57899999999999996</v>
      </c>
      <c r="D49" s="91">
        <v>293855.3</v>
      </c>
      <c r="E49" s="92">
        <v>0.72599999999999998</v>
      </c>
      <c r="F49" s="91">
        <v>130875.8</v>
      </c>
      <c r="G49" s="92">
        <v>0.23200000000000001</v>
      </c>
      <c r="H49" s="91">
        <v>76041.399999999994</v>
      </c>
      <c r="I49" s="92">
        <v>0.308</v>
      </c>
      <c r="J49" s="91">
        <v>5569.9</v>
      </c>
      <c r="K49" s="92">
        <v>0.30199999999999999</v>
      </c>
      <c r="L49" s="91">
        <v>9029</v>
      </c>
      <c r="M49" s="92">
        <v>0.156</v>
      </c>
      <c r="N49" s="91">
        <v>14505.2</v>
      </c>
      <c r="O49" s="92">
        <v>3.2000000000000001E-2</v>
      </c>
      <c r="P49" s="91">
        <v>5426.5</v>
      </c>
      <c r="Q49" s="92">
        <v>2.4E-2</v>
      </c>
    </row>
    <row r="50" spans="1:17">
      <c r="A50" s="90" t="s">
        <v>965</v>
      </c>
      <c r="B50" s="91">
        <v>182817.9</v>
      </c>
      <c r="C50" s="92">
        <v>0.57599999999999996</v>
      </c>
      <c r="D50" s="91">
        <v>293855.3</v>
      </c>
      <c r="E50" s="92">
        <v>0.72699999999999998</v>
      </c>
      <c r="F50" s="91">
        <v>131498.29999999999</v>
      </c>
      <c r="G50" s="92">
        <v>0.22500000000000001</v>
      </c>
      <c r="H50" s="91">
        <v>76041.399999999994</v>
      </c>
      <c r="I50" s="92">
        <v>0.29899999999999999</v>
      </c>
      <c r="J50" s="91">
        <v>5701.5</v>
      </c>
      <c r="K50" s="92">
        <v>0.30399999999999999</v>
      </c>
      <c r="L50" s="91">
        <v>9029</v>
      </c>
      <c r="M50" s="92">
        <v>0.14199999999999999</v>
      </c>
      <c r="N50" s="91">
        <v>14505.2</v>
      </c>
      <c r="O50" s="92">
        <v>3.5000000000000003E-2</v>
      </c>
      <c r="P50" s="91">
        <v>5426.5</v>
      </c>
      <c r="Q50" s="92">
        <v>2.5000000000000001E-2</v>
      </c>
    </row>
    <row r="51" spans="1:17">
      <c r="A51" s="94"/>
      <c r="B51" s="95"/>
      <c r="C51" s="96"/>
      <c r="D51" s="95"/>
      <c r="E51" s="96"/>
      <c r="F51" s="95"/>
      <c r="G51" s="96"/>
      <c r="H51" s="95"/>
      <c r="I51" s="96"/>
      <c r="J51" s="95"/>
      <c r="K51" s="96"/>
      <c r="L51" s="95"/>
      <c r="M51" s="96"/>
      <c r="N51" s="95"/>
      <c r="O51" s="96"/>
      <c r="P51" s="95"/>
      <c r="Q51" s="96"/>
    </row>
    <row r="52" spans="1:17" ht="26.4">
      <c r="A52" s="97" t="s">
        <v>973</v>
      </c>
      <c r="B52" s="98">
        <f>B41-B17</f>
        <v>-25285.200000000012</v>
      </c>
      <c r="C52" s="95"/>
      <c r="D52" s="95">
        <f t="shared" ref="D52:J52" si="0">D41-D17</f>
        <v>12794</v>
      </c>
      <c r="E52" s="95"/>
      <c r="F52" s="95">
        <f t="shared" si="0"/>
        <v>1063.3999999999942</v>
      </c>
      <c r="G52" s="95"/>
      <c r="H52" s="95">
        <f t="shared" si="0"/>
        <v>2842.6999999999971</v>
      </c>
      <c r="I52" s="95"/>
      <c r="J52" s="95">
        <f t="shared" si="0"/>
        <v>439.39999999999964</v>
      </c>
      <c r="K52" s="96"/>
      <c r="L52" s="95"/>
      <c r="M52" s="96"/>
      <c r="N52" s="95"/>
      <c r="O52" s="96"/>
      <c r="P52" s="95"/>
      <c r="Q52" s="96"/>
    </row>
    <row r="53" spans="1:17">
      <c r="A53" s="94"/>
      <c r="B53" s="95"/>
      <c r="C53" s="96"/>
      <c r="D53" s="95"/>
      <c r="E53" s="96"/>
      <c r="F53" s="95"/>
      <c r="G53" s="96"/>
      <c r="H53" s="95"/>
      <c r="I53" s="96"/>
      <c r="J53" s="98">
        <f>D52+F52+H52+J52</f>
        <v>17139.499999999993</v>
      </c>
      <c r="K53" s="96"/>
      <c r="L53" s="95"/>
      <c r="M53" s="96"/>
      <c r="N53" s="95"/>
      <c r="O53" s="96"/>
      <c r="P53" s="95"/>
      <c r="Q53" s="96"/>
    </row>
    <row r="54" spans="1:17" ht="112.05" customHeight="1">
      <c r="A54" s="134" t="s">
        <v>972</v>
      </c>
      <c r="B54" s="134"/>
      <c r="C54" s="134"/>
      <c r="D54" s="134"/>
      <c r="E54" s="134"/>
      <c r="F54" s="134"/>
      <c r="G54" s="134"/>
      <c r="H54" s="134"/>
      <c r="I54" s="134"/>
      <c r="J54" s="134"/>
      <c r="K54" s="134"/>
      <c r="L54" s="134"/>
      <c r="M54" s="134"/>
      <c r="N54" s="134"/>
      <c r="O54" s="134"/>
      <c r="P54" s="134"/>
      <c r="Q54" s="134"/>
    </row>
  </sheetData>
  <mergeCells count="17">
    <mergeCell ref="A1:Q1"/>
    <mergeCell ref="B2:C2"/>
    <mergeCell ref="D2:K2"/>
    <mergeCell ref="L2:Q2"/>
    <mergeCell ref="B3:C3"/>
    <mergeCell ref="D3:E3"/>
    <mergeCell ref="F3:G3"/>
    <mergeCell ref="H3:I3"/>
    <mergeCell ref="J3:K3"/>
    <mergeCell ref="L3:M3"/>
    <mergeCell ref="A54:Q54"/>
    <mergeCell ref="N3:O3"/>
    <mergeCell ref="P3:Q3"/>
    <mergeCell ref="A5:Q5"/>
    <mergeCell ref="A16:Q16"/>
    <mergeCell ref="A29:Q29"/>
    <mergeCell ref="A42:Q4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AF6DB-D87A-41F2-9072-7175C8B6652C}">
  <dimension ref="A1:E112"/>
  <sheetViews>
    <sheetView workbookViewId="0">
      <selection activeCell="A40" sqref="A40:E112"/>
    </sheetView>
  </sheetViews>
  <sheetFormatPr defaultColWidth="20.69921875" defaultRowHeight="13.8"/>
  <sheetData>
    <row r="1" spans="1:4">
      <c r="A1" t="s">
        <v>218</v>
      </c>
      <c r="D1" t="s">
        <v>1109</v>
      </c>
    </row>
    <row r="2" spans="1:4">
      <c r="A2" t="s">
        <v>199</v>
      </c>
      <c r="B2" t="s">
        <v>201</v>
      </c>
      <c r="C2" t="s">
        <v>208</v>
      </c>
      <c r="D2" t="s">
        <v>211</v>
      </c>
    </row>
    <row r="3" spans="1:4">
      <c r="A3" t="s">
        <v>197</v>
      </c>
      <c r="B3" t="s">
        <v>516</v>
      </c>
      <c r="C3" t="s">
        <v>2</v>
      </c>
      <c r="D3" t="s">
        <v>209</v>
      </c>
    </row>
    <row r="4" spans="1:4">
      <c r="A4" t="s">
        <v>198</v>
      </c>
      <c r="B4" t="s">
        <v>516</v>
      </c>
      <c r="C4" t="s">
        <v>2</v>
      </c>
      <c r="D4" t="s">
        <v>210</v>
      </c>
    </row>
    <row r="5" spans="1:4">
      <c r="D5" t="s">
        <v>237</v>
      </c>
    </row>
    <row r="6" spans="1:4">
      <c r="D6" t="s">
        <v>238</v>
      </c>
    </row>
    <row r="8" spans="1:4">
      <c r="A8" s="8" t="s">
        <v>202</v>
      </c>
      <c r="B8" t="s">
        <v>203</v>
      </c>
    </row>
    <row r="9" spans="1:4">
      <c r="A9" t="s">
        <v>204</v>
      </c>
      <c r="B9" s="32" t="s">
        <v>917</v>
      </c>
    </row>
    <row r="10" spans="1:4">
      <c r="A10" t="s">
        <v>206</v>
      </c>
      <c r="B10" s="130" t="s">
        <v>517</v>
      </c>
    </row>
    <row r="11" spans="1:4">
      <c r="A11" t="s">
        <v>207</v>
      </c>
      <c r="B11" s="130" t="s">
        <v>1097</v>
      </c>
    </row>
    <row r="20" spans="1:2">
      <c r="A20" s="8" t="s">
        <v>214</v>
      </c>
    </row>
    <row r="21" spans="1:2">
      <c r="A21" t="s">
        <v>217</v>
      </c>
      <c r="B21">
        <v>72</v>
      </c>
    </row>
    <row r="22" spans="1:2">
      <c r="A22" t="s">
        <v>215</v>
      </c>
      <c r="B22" s="131">
        <v>5000</v>
      </c>
    </row>
    <row r="23" spans="1:2">
      <c r="A23" t="s">
        <v>216</v>
      </c>
      <c r="B23" s="131">
        <v>0</v>
      </c>
    </row>
    <row r="24" spans="1:2">
      <c r="A24" t="s">
        <v>219</v>
      </c>
      <c r="B24" s="131">
        <v>40</v>
      </c>
    </row>
    <row r="40" spans="1:5">
      <c r="A40" t="s">
        <v>220</v>
      </c>
      <c r="B40" t="s">
        <v>210</v>
      </c>
      <c r="C40" t="s">
        <v>221</v>
      </c>
      <c r="D40" t="s">
        <v>2</v>
      </c>
      <c r="E40" t="s">
        <v>222</v>
      </c>
    </row>
    <row r="41" spans="1:5">
      <c r="A41" t="s">
        <v>1097</v>
      </c>
      <c r="B41" t="s">
        <v>238</v>
      </c>
      <c r="C41" t="s">
        <v>323</v>
      </c>
      <c r="D41" t="s">
        <v>1110</v>
      </c>
      <c r="E41" t="s">
        <v>138</v>
      </c>
    </row>
    <row r="42" spans="1:5">
      <c r="A42" t="s">
        <v>1097</v>
      </c>
      <c r="B42" t="s">
        <v>237</v>
      </c>
      <c r="C42" t="s">
        <v>322</v>
      </c>
      <c r="D42" t="s">
        <v>1111</v>
      </c>
      <c r="E42" t="s">
        <v>138</v>
      </c>
    </row>
    <row r="43" spans="1:5">
      <c r="A43" t="s">
        <v>1098</v>
      </c>
      <c r="B43" t="s">
        <v>238</v>
      </c>
      <c r="C43" t="s">
        <v>323</v>
      </c>
      <c r="D43" t="s">
        <v>1112</v>
      </c>
      <c r="E43" t="s">
        <v>138</v>
      </c>
    </row>
    <row r="44" spans="1:5">
      <c r="A44" t="s">
        <v>1098</v>
      </c>
      <c r="B44" t="s">
        <v>237</v>
      </c>
      <c r="C44" t="s">
        <v>322</v>
      </c>
      <c r="D44" t="s">
        <v>1113</v>
      </c>
      <c r="E44" t="s">
        <v>138</v>
      </c>
    </row>
    <row r="45" spans="1:5">
      <c r="A45" t="s">
        <v>1099</v>
      </c>
      <c r="B45" t="s">
        <v>238</v>
      </c>
      <c r="C45" t="s">
        <v>323</v>
      </c>
      <c r="D45" t="s">
        <v>1114</v>
      </c>
      <c r="E45" t="s">
        <v>138</v>
      </c>
    </row>
    <row r="46" spans="1:5">
      <c r="A46" t="s">
        <v>1099</v>
      </c>
      <c r="B46" t="s">
        <v>237</v>
      </c>
      <c r="C46" t="s">
        <v>322</v>
      </c>
      <c r="D46" t="s">
        <v>1115</v>
      </c>
      <c r="E46" t="s">
        <v>138</v>
      </c>
    </row>
    <row r="47" spans="1:5">
      <c r="A47" t="s">
        <v>1100</v>
      </c>
      <c r="B47" t="s">
        <v>238</v>
      </c>
      <c r="C47" t="s">
        <v>323</v>
      </c>
      <c r="D47" t="s">
        <v>1116</v>
      </c>
      <c r="E47" t="s">
        <v>138</v>
      </c>
    </row>
    <row r="48" spans="1:5">
      <c r="A48" t="s">
        <v>1100</v>
      </c>
      <c r="B48" t="s">
        <v>237</v>
      </c>
      <c r="C48" t="s">
        <v>322</v>
      </c>
      <c r="D48" t="s">
        <v>1117</v>
      </c>
      <c r="E48" t="s">
        <v>138</v>
      </c>
    </row>
    <row r="49" spans="1:5">
      <c r="A49" t="s">
        <v>1101</v>
      </c>
      <c r="B49" t="s">
        <v>238</v>
      </c>
      <c r="C49" t="s">
        <v>323</v>
      </c>
      <c r="D49" t="s">
        <v>1118</v>
      </c>
      <c r="E49" t="s">
        <v>138</v>
      </c>
    </row>
    <row r="50" spans="1:5">
      <c r="A50" t="s">
        <v>1101</v>
      </c>
      <c r="B50" t="s">
        <v>237</v>
      </c>
      <c r="C50" t="s">
        <v>322</v>
      </c>
      <c r="D50" t="s">
        <v>1119</v>
      </c>
      <c r="E50" t="s">
        <v>138</v>
      </c>
    </row>
    <row r="51" spans="1:5">
      <c r="A51" t="s">
        <v>1102</v>
      </c>
      <c r="B51" t="s">
        <v>238</v>
      </c>
      <c r="C51" t="s">
        <v>323</v>
      </c>
      <c r="D51" t="s">
        <v>1120</v>
      </c>
      <c r="E51" t="s">
        <v>138</v>
      </c>
    </row>
    <row r="52" spans="1:5">
      <c r="A52" t="s">
        <v>1102</v>
      </c>
      <c r="B52" t="s">
        <v>237</v>
      </c>
      <c r="C52" t="s">
        <v>322</v>
      </c>
      <c r="D52" t="s">
        <v>1121</v>
      </c>
      <c r="E52" t="s">
        <v>138</v>
      </c>
    </row>
    <row r="53" spans="1:5">
      <c r="A53" t="s">
        <v>1103</v>
      </c>
      <c r="B53" t="s">
        <v>238</v>
      </c>
      <c r="C53" t="s">
        <v>323</v>
      </c>
      <c r="D53" t="s">
        <v>1122</v>
      </c>
      <c r="E53" t="s">
        <v>138</v>
      </c>
    </row>
    <row r="54" spans="1:5">
      <c r="A54" t="s">
        <v>1103</v>
      </c>
      <c r="B54" t="s">
        <v>237</v>
      </c>
      <c r="C54" t="s">
        <v>322</v>
      </c>
      <c r="D54" t="s">
        <v>1123</v>
      </c>
      <c r="E54" t="s">
        <v>138</v>
      </c>
    </row>
    <row r="55" spans="1:5">
      <c r="A55" t="s">
        <v>1104</v>
      </c>
      <c r="B55" t="s">
        <v>238</v>
      </c>
      <c r="C55" t="s">
        <v>323</v>
      </c>
      <c r="D55" t="s">
        <v>1124</v>
      </c>
      <c r="E55" t="s">
        <v>138</v>
      </c>
    </row>
    <row r="56" spans="1:5">
      <c r="A56" t="s">
        <v>1104</v>
      </c>
      <c r="B56" t="s">
        <v>237</v>
      </c>
      <c r="C56" t="s">
        <v>322</v>
      </c>
      <c r="D56" t="s">
        <v>1125</v>
      </c>
      <c r="E56" t="s">
        <v>138</v>
      </c>
    </row>
    <row r="57" spans="1:5">
      <c r="A57" t="s">
        <v>1105</v>
      </c>
      <c r="B57" t="s">
        <v>238</v>
      </c>
      <c r="C57" t="s">
        <v>323</v>
      </c>
      <c r="D57" t="s">
        <v>1126</v>
      </c>
      <c r="E57" t="s">
        <v>138</v>
      </c>
    </row>
    <row r="58" spans="1:5">
      <c r="A58" t="s">
        <v>1105</v>
      </c>
      <c r="B58" t="s">
        <v>237</v>
      </c>
      <c r="C58" t="s">
        <v>322</v>
      </c>
      <c r="D58" t="s">
        <v>1127</v>
      </c>
      <c r="E58" t="s">
        <v>138</v>
      </c>
    </row>
    <row r="59" spans="1:5">
      <c r="A59" t="s">
        <v>1106</v>
      </c>
      <c r="B59" t="s">
        <v>238</v>
      </c>
      <c r="C59" t="s">
        <v>323</v>
      </c>
      <c r="D59" t="s">
        <v>1128</v>
      </c>
      <c r="E59" t="s">
        <v>138</v>
      </c>
    </row>
    <row r="60" spans="1:5">
      <c r="A60" t="s">
        <v>1106</v>
      </c>
      <c r="B60" t="s">
        <v>237</v>
      </c>
      <c r="C60" t="s">
        <v>322</v>
      </c>
      <c r="D60" t="s">
        <v>1129</v>
      </c>
      <c r="E60" t="s">
        <v>138</v>
      </c>
    </row>
    <row r="61" spans="1:5">
      <c r="A61" t="s">
        <v>1107</v>
      </c>
      <c r="B61" t="s">
        <v>238</v>
      </c>
      <c r="C61" t="s">
        <v>323</v>
      </c>
      <c r="D61" t="s">
        <v>1110</v>
      </c>
      <c r="E61" t="s">
        <v>138</v>
      </c>
    </row>
    <row r="62" spans="1:5">
      <c r="A62" t="s">
        <v>1107</v>
      </c>
      <c r="B62" t="s">
        <v>237</v>
      </c>
      <c r="C62" t="s">
        <v>322</v>
      </c>
      <c r="D62" t="s">
        <v>1130</v>
      </c>
      <c r="E62" t="s">
        <v>138</v>
      </c>
    </row>
    <row r="63" spans="1:5">
      <c r="A63" t="s">
        <v>1108</v>
      </c>
      <c r="B63" t="s">
        <v>238</v>
      </c>
      <c r="C63" t="s">
        <v>323</v>
      </c>
      <c r="D63" t="s">
        <v>1119</v>
      </c>
      <c r="E63" t="s">
        <v>138</v>
      </c>
    </row>
    <row r="64" spans="1:5">
      <c r="A64" t="s">
        <v>1108</v>
      </c>
      <c r="B64" t="s">
        <v>237</v>
      </c>
      <c r="C64" t="s">
        <v>322</v>
      </c>
      <c r="D64" t="s">
        <v>1131</v>
      </c>
      <c r="E64" t="s">
        <v>138</v>
      </c>
    </row>
    <row r="65" spans="1:5">
      <c r="A65" t="s">
        <v>1016</v>
      </c>
      <c r="B65" t="s">
        <v>238</v>
      </c>
      <c r="C65" t="s">
        <v>323</v>
      </c>
      <c r="D65" t="s">
        <v>1132</v>
      </c>
      <c r="E65" t="s">
        <v>138</v>
      </c>
    </row>
    <row r="66" spans="1:5">
      <c r="A66" t="s">
        <v>1016</v>
      </c>
      <c r="B66" t="s">
        <v>237</v>
      </c>
      <c r="C66" t="s">
        <v>322</v>
      </c>
      <c r="D66" t="s">
        <v>1133</v>
      </c>
      <c r="E66" t="s">
        <v>138</v>
      </c>
    </row>
    <row r="67" spans="1:5">
      <c r="A67" t="s">
        <v>1035</v>
      </c>
      <c r="B67" t="s">
        <v>238</v>
      </c>
      <c r="C67" t="s">
        <v>323</v>
      </c>
      <c r="D67" t="s">
        <v>1123</v>
      </c>
      <c r="E67" t="s">
        <v>138</v>
      </c>
    </row>
    <row r="68" spans="1:5">
      <c r="A68" t="s">
        <v>1035</v>
      </c>
      <c r="B68" t="s">
        <v>237</v>
      </c>
      <c r="C68" t="s">
        <v>322</v>
      </c>
      <c r="D68" t="s">
        <v>1134</v>
      </c>
      <c r="E68" t="s">
        <v>138</v>
      </c>
    </row>
    <row r="69" spans="1:5">
      <c r="A69" t="s">
        <v>1036</v>
      </c>
      <c r="B69" t="s">
        <v>238</v>
      </c>
      <c r="C69" t="s">
        <v>323</v>
      </c>
      <c r="D69" t="s">
        <v>1135</v>
      </c>
      <c r="E69" t="s">
        <v>138</v>
      </c>
    </row>
    <row r="70" spans="1:5">
      <c r="A70" t="s">
        <v>1036</v>
      </c>
      <c r="B70" t="s">
        <v>237</v>
      </c>
      <c r="C70" t="s">
        <v>322</v>
      </c>
      <c r="D70" t="s">
        <v>1136</v>
      </c>
      <c r="E70" t="s">
        <v>138</v>
      </c>
    </row>
    <row r="71" spans="1:5">
      <c r="A71" t="s">
        <v>1037</v>
      </c>
      <c r="B71" t="s">
        <v>238</v>
      </c>
      <c r="C71" t="s">
        <v>323</v>
      </c>
      <c r="D71" t="s">
        <v>1137</v>
      </c>
      <c r="E71" t="s">
        <v>138</v>
      </c>
    </row>
    <row r="72" spans="1:5">
      <c r="A72" t="s">
        <v>1037</v>
      </c>
      <c r="B72" t="s">
        <v>237</v>
      </c>
      <c r="C72" t="s">
        <v>322</v>
      </c>
      <c r="D72" t="s">
        <v>1126</v>
      </c>
      <c r="E72" t="s">
        <v>138</v>
      </c>
    </row>
    <row r="73" spans="1:5">
      <c r="A73" t="s">
        <v>1038</v>
      </c>
      <c r="B73" t="s">
        <v>238</v>
      </c>
      <c r="C73" t="s">
        <v>323</v>
      </c>
      <c r="D73" t="s">
        <v>1138</v>
      </c>
      <c r="E73" t="s">
        <v>138</v>
      </c>
    </row>
    <row r="74" spans="1:5">
      <c r="A74" t="s">
        <v>1038</v>
      </c>
      <c r="B74" t="s">
        <v>237</v>
      </c>
      <c r="C74" t="s">
        <v>322</v>
      </c>
      <c r="D74" t="s">
        <v>1139</v>
      </c>
      <c r="E74" t="s">
        <v>138</v>
      </c>
    </row>
    <row r="75" spans="1:5">
      <c r="A75" t="s">
        <v>1039</v>
      </c>
      <c r="B75" t="s">
        <v>238</v>
      </c>
      <c r="C75" t="s">
        <v>323</v>
      </c>
      <c r="D75" t="s">
        <v>1120</v>
      </c>
      <c r="E75" t="s">
        <v>138</v>
      </c>
    </row>
    <row r="76" spans="1:5">
      <c r="A76" t="s">
        <v>1039</v>
      </c>
      <c r="B76" t="s">
        <v>237</v>
      </c>
      <c r="C76" t="s">
        <v>322</v>
      </c>
      <c r="D76" t="s">
        <v>1140</v>
      </c>
      <c r="E76" t="s">
        <v>138</v>
      </c>
    </row>
    <row r="77" spans="1:5">
      <c r="A77" t="s">
        <v>1040</v>
      </c>
      <c r="B77" t="s">
        <v>238</v>
      </c>
      <c r="C77" t="s">
        <v>323</v>
      </c>
      <c r="D77" t="s">
        <v>1141</v>
      </c>
      <c r="E77" t="s">
        <v>138</v>
      </c>
    </row>
    <row r="78" spans="1:5">
      <c r="A78" t="s">
        <v>1040</v>
      </c>
      <c r="B78" t="s">
        <v>237</v>
      </c>
      <c r="C78" t="s">
        <v>322</v>
      </c>
      <c r="D78" t="s">
        <v>1142</v>
      </c>
      <c r="E78" t="s">
        <v>138</v>
      </c>
    </row>
    <row r="79" spans="1:5">
      <c r="A79" t="s">
        <v>1041</v>
      </c>
      <c r="B79" t="s">
        <v>238</v>
      </c>
      <c r="C79" t="s">
        <v>323</v>
      </c>
      <c r="D79" t="s">
        <v>1143</v>
      </c>
      <c r="E79" t="s">
        <v>138</v>
      </c>
    </row>
    <row r="80" spans="1:5">
      <c r="A80" t="s">
        <v>1041</v>
      </c>
      <c r="B80" t="s">
        <v>237</v>
      </c>
      <c r="C80" t="s">
        <v>322</v>
      </c>
      <c r="D80" t="s">
        <v>1144</v>
      </c>
      <c r="E80" t="s">
        <v>138</v>
      </c>
    </row>
    <row r="81" spans="1:5">
      <c r="A81" t="s">
        <v>1042</v>
      </c>
      <c r="B81" t="s">
        <v>238</v>
      </c>
      <c r="C81" t="s">
        <v>323</v>
      </c>
      <c r="D81" t="s">
        <v>796</v>
      </c>
      <c r="E81" t="s">
        <v>138</v>
      </c>
    </row>
    <row r="82" spans="1:5">
      <c r="A82" t="s">
        <v>1042</v>
      </c>
      <c r="B82" t="s">
        <v>237</v>
      </c>
      <c r="C82" t="s">
        <v>322</v>
      </c>
      <c r="D82" t="s">
        <v>1145</v>
      </c>
      <c r="E82" t="s">
        <v>138</v>
      </c>
    </row>
    <row r="83" spans="1:5">
      <c r="A83" t="s">
        <v>1043</v>
      </c>
      <c r="B83" t="s">
        <v>238</v>
      </c>
      <c r="C83" t="s">
        <v>323</v>
      </c>
      <c r="D83" t="s">
        <v>1112</v>
      </c>
      <c r="E83" t="s">
        <v>138</v>
      </c>
    </row>
    <row r="84" spans="1:5">
      <c r="A84" t="s">
        <v>1043</v>
      </c>
      <c r="B84" t="s">
        <v>237</v>
      </c>
      <c r="C84" t="s">
        <v>322</v>
      </c>
      <c r="D84" t="s">
        <v>1146</v>
      </c>
      <c r="E84" t="s">
        <v>138</v>
      </c>
    </row>
    <row r="85" spans="1:5">
      <c r="A85" t="s">
        <v>1044</v>
      </c>
      <c r="B85" t="s">
        <v>238</v>
      </c>
      <c r="C85" t="s">
        <v>323</v>
      </c>
      <c r="D85" t="s">
        <v>1123</v>
      </c>
      <c r="E85" t="s">
        <v>138</v>
      </c>
    </row>
    <row r="86" spans="1:5">
      <c r="A86" t="s">
        <v>1044</v>
      </c>
      <c r="B86" t="s">
        <v>237</v>
      </c>
      <c r="C86" t="s">
        <v>322</v>
      </c>
      <c r="D86" t="s">
        <v>1147</v>
      </c>
      <c r="E86" t="s">
        <v>138</v>
      </c>
    </row>
    <row r="87" spans="1:5">
      <c r="A87" t="s">
        <v>1045</v>
      </c>
      <c r="B87" t="s">
        <v>238</v>
      </c>
      <c r="C87" t="s">
        <v>323</v>
      </c>
      <c r="D87" t="s">
        <v>1148</v>
      </c>
      <c r="E87" t="s">
        <v>138</v>
      </c>
    </row>
    <row r="88" spans="1:5">
      <c r="A88" t="s">
        <v>1045</v>
      </c>
      <c r="B88" t="s">
        <v>237</v>
      </c>
      <c r="C88" t="s">
        <v>322</v>
      </c>
      <c r="D88" t="s">
        <v>1149</v>
      </c>
      <c r="E88" t="s">
        <v>138</v>
      </c>
    </row>
    <row r="89" spans="1:5">
      <c r="A89" t="s">
        <v>908</v>
      </c>
      <c r="B89" t="s">
        <v>238</v>
      </c>
      <c r="C89" t="s">
        <v>323</v>
      </c>
      <c r="D89" t="s">
        <v>1132</v>
      </c>
      <c r="E89" t="s">
        <v>138</v>
      </c>
    </row>
    <row r="90" spans="1:5">
      <c r="A90" t="s">
        <v>908</v>
      </c>
      <c r="B90" t="s">
        <v>237</v>
      </c>
      <c r="C90" t="s">
        <v>322</v>
      </c>
      <c r="D90" t="s">
        <v>1150</v>
      </c>
      <c r="E90" t="s">
        <v>138</v>
      </c>
    </row>
    <row r="91" spans="1:5">
      <c r="A91" t="s">
        <v>907</v>
      </c>
      <c r="B91" t="s">
        <v>238</v>
      </c>
      <c r="C91" t="s">
        <v>323</v>
      </c>
      <c r="D91" t="s">
        <v>1151</v>
      </c>
      <c r="E91" t="s">
        <v>138</v>
      </c>
    </row>
    <row r="92" spans="1:5">
      <c r="A92" t="s">
        <v>907</v>
      </c>
      <c r="B92" t="s">
        <v>237</v>
      </c>
      <c r="C92" t="s">
        <v>322</v>
      </c>
      <c r="D92" t="s">
        <v>1152</v>
      </c>
      <c r="E92" t="s">
        <v>138</v>
      </c>
    </row>
    <row r="93" spans="1:5">
      <c r="A93" t="s">
        <v>906</v>
      </c>
      <c r="B93" t="s">
        <v>238</v>
      </c>
      <c r="C93" t="s">
        <v>323</v>
      </c>
      <c r="D93" t="s">
        <v>839</v>
      </c>
      <c r="E93" t="s">
        <v>138</v>
      </c>
    </row>
    <row r="94" spans="1:5">
      <c r="A94" t="s">
        <v>906</v>
      </c>
      <c r="B94" t="s">
        <v>237</v>
      </c>
      <c r="C94" t="s">
        <v>322</v>
      </c>
      <c r="D94" t="s">
        <v>1153</v>
      </c>
      <c r="E94" t="s">
        <v>138</v>
      </c>
    </row>
    <row r="95" spans="1:5">
      <c r="A95" t="s">
        <v>916</v>
      </c>
      <c r="B95" t="s">
        <v>238</v>
      </c>
      <c r="C95" t="s">
        <v>323</v>
      </c>
      <c r="D95" t="s">
        <v>1154</v>
      </c>
      <c r="E95" t="s">
        <v>138</v>
      </c>
    </row>
    <row r="96" spans="1:5">
      <c r="A96" t="s">
        <v>916</v>
      </c>
      <c r="B96" t="s">
        <v>237</v>
      </c>
      <c r="C96" t="s">
        <v>322</v>
      </c>
      <c r="D96" t="s">
        <v>796</v>
      </c>
      <c r="E96" t="s">
        <v>138</v>
      </c>
    </row>
    <row r="97" spans="1:5">
      <c r="A97" t="s">
        <v>915</v>
      </c>
      <c r="B97" t="s">
        <v>238</v>
      </c>
      <c r="C97" t="s">
        <v>323</v>
      </c>
      <c r="D97" t="s">
        <v>1155</v>
      </c>
      <c r="E97" t="s">
        <v>138</v>
      </c>
    </row>
    <row r="98" spans="1:5">
      <c r="A98" t="s">
        <v>915</v>
      </c>
      <c r="B98" t="s">
        <v>237</v>
      </c>
      <c r="C98" t="s">
        <v>322</v>
      </c>
      <c r="D98" t="s">
        <v>924</v>
      </c>
      <c r="E98" t="s">
        <v>138</v>
      </c>
    </row>
    <row r="99" spans="1:5">
      <c r="A99" t="s">
        <v>914</v>
      </c>
      <c r="B99" t="s">
        <v>238</v>
      </c>
      <c r="C99" t="s">
        <v>323</v>
      </c>
      <c r="D99" t="s">
        <v>1156</v>
      </c>
      <c r="E99" t="s">
        <v>138</v>
      </c>
    </row>
    <row r="100" spans="1:5">
      <c r="A100" t="s">
        <v>914</v>
      </c>
      <c r="B100" t="s">
        <v>237</v>
      </c>
      <c r="C100" t="s">
        <v>322</v>
      </c>
      <c r="D100" t="s">
        <v>1121</v>
      </c>
      <c r="E100" t="s">
        <v>138</v>
      </c>
    </row>
    <row r="101" spans="1:5">
      <c r="A101" t="s">
        <v>913</v>
      </c>
      <c r="B101" t="s">
        <v>238</v>
      </c>
      <c r="C101" t="s">
        <v>323</v>
      </c>
      <c r="D101" t="s">
        <v>1157</v>
      </c>
      <c r="E101" t="s">
        <v>138</v>
      </c>
    </row>
    <row r="102" spans="1:5">
      <c r="A102" t="s">
        <v>913</v>
      </c>
      <c r="B102" t="s">
        <v>237</v>
      </c>
      <c r="C102" t="s">
        <v>322</v>
      </c>
      <c r="D102" t="s">
        <v>1158</v>
      </c>
      <c r="E102" t="s">
        <v>138</v>
      </c>
    </row>
    <row r="103" spans="1:5">
      <c r="A103" t="s">
        <v>912</v>
      </c>
      <c r="B103" t="s">
        <v>238</v>
      </c>
      <c r="C103" t="s">
        <v>323</v>
      </c>
      <c r="D103" t="s">
        <v>1159</v>
      </c>
      <c r="E103" t="s">
        <v>138</v>
      </c>
    </row>
    <row r="104" spans="1:5">
      <c r="A104" t="s">
        <v>912</v>
      </c>
      <c r="B104" t="s">
        <v>237</v>
      </c>
      <c r="C104" t="s">
        <v>322</v>
      </c>
      <c r="D104" t="s">
        <v>1160</v>
      </c>
      <c r="E104" t="s">
        <v>138</v>
      </c>
    </row>
    <row r="105" spans="1:5">
      <c r="A105" t="s">
        <v>911</v>
      </c>
      <c r="B105" t="s">
        <v>238</v>
      </c>
      <c r="C105" t="s">
        <v>323</v>
      </c>
      <c r="D105" t="s">
        <v>1161</v>
      </c>
      <c r="E105" t="s">
        <v>138</v>
      </c>
    </row>
    <row r="106" spans="1:5">
      <c r="A106" t="s">
        <v>911</v>
      </c>
      <c r="B106" t="s">
        <v>237</v>
      </c>
      <c r="C106" t="s">
        <v>322</v>
      </c>
      <c r="D106" t="s">
        <v>1118</v>
      </c>
      <c r="E106" t="s">
        <v>138</v>
      </c>
    </row>
    <row r="107" spans="1:5">
      <c r="A107" t="s">
        <v>910</v>
      </c>
      <c r="B107" t="s">
        <v>238</v>
      </c>
      <c r="C107" t="s">
        <v>323</v>
      </c>
      <c r="D107" t="s">
        <v>1162</v>
      </c>
      <c r="E107" t="s">
        <v>138</v>
      </c>
    </row>
    <row r="108" spans="1:5">
      <c r="A108" t="s">
        <v>910</v>
      </c>
      <c r="B108" t="s">
        <v>237</v>
      </c>
      <c r="C108" t="s">
        <v>322</v>
      </c>
      <c r="D108" t="s">
        <v>1163</v>
      </c>
      <c r="E108" t="s">
        <v>138</v>
      </c>
    </row>
    <row r="109" spans="1:5">
      <c r="A109" t="s">
        <v>909</v>
      </c>
      <c r="B109" t="s">
        <v>238</v>
      </c>
      <c r="C109" t="s">
        <v>323</v>
      </c>
      <c r="D109" t="s">
        <v>1132</v>
      </c>
      <c r="E109" t="s">
        <v>138</v>
      </c>
    </row>
    <row r="110" spans="1:5">
      <c r="A110" t="s">
        <v>909</v>
      </c>
      <c r="B110" t="s">
        <v>237</v>
      </c>
      <c r="C110" t="s">
        <v>322</v>
      </c>
      <c r="D110" t="s">
        <v>1164</v>
      </c>
      <c r="E110" t="s">
        <v>138</v>
      </c>
    </row>
    <row r="111" spans="1:5">
      <c r="A111" t="s">
        <v>517</v>
      </c>
      <c r="B111" t="s">
        <v>238</v>
      </c>
      <c r="C111" t="s">
        <v>323</v>
      </c>
      <c r="D111" t="s">
        <v>1165</v>
      </c>
      <c r="E111" t="s">
        <v>138</v>
      </c>
    </row>
    <row r="112" spans="1:5">
      <c r="A112" t="s">
        <v>517</v>
      </c>
      <c r="B112" t="s">
        <v>237</v>
      </c>
      <c r="C112" t="s">
        <v>322</v>
      </c>
      <c r="D112" t="s">
        <v>1166</v>
      </c>
      <c r="E112" t="s">
        <v>138</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B0837-C6DB-4974-893E-7B1B5D7B8E8F}">
  <dimension ref="A1:AL6"/>
  <sheetViews>
    <sheetView topLeftCell="V1" workbookViewId="0">
      <selection activeCell="AA5" sqref="AA5:AB5"/>
    </sheetView>
  </sheetViews>
  <sheetFormatPr defaultRowHeight="13.8"/>
  <sheetData>
    <row r="1" spans="1:38">
      <c r="A1" s="107" t="s">
        <v>1167</v>
      </c>
    </row>
    <row r="2" spans="1:38">
      <c r="B2" s="140">
        <v>2023</v>
      </c>
      <c r="C2" s="140"/>
      <c r="D2" s="140"/>
      <c r="E2" s="140"/>
      <c r="F2" s="140"/>
      <c r="G2" s="140"/>
      <c r="H2" s="140"/>
      <c r="I2" s="140"/>
      <c r="J2" s="140"/>
      <c r="K2" s="140"/>
      <c r="L2" s="140"/>
      <c r="M2" s="140"/>
      <c r="N2" s="141">
        <v>2024</v>
      </c>
      <c r="O2" s="140"/>
      <c r="P2" s="140"/>
      <c r="Q2" s="140"/>
      <c r="R2" s="140"/>
      <c r="S2" s="140"/>
      <c r="T2" s="140"/>
      <c r="U2" s="140"/>
      <c r="V2" s="140"/>
      <c r="W2" s="140"/>
      <c r="X2" s="140"/>
      <c r="Y2" s="140"/>
      <c r="Z2" s="141" t="s">
        <v>1169</v>
      </c>
      <c r="AA2" s="140"/>
      <c r="AB2" s="140"/>
      <c r="AC2" s="140"/>
      <c r="AD2" s="140"/>
      <c r="AE2" s="140"/>
      <c r="AF2" s="140"/>
      <c r="AG2" s="140"/>
      <c r="AH2" s="140"/>
      <c r="AI2" s="140"/>
      <c r="AJ2" s="140"/>
      <c r="AK2" s="140"/>
    </row>
    <row r="3" spans="1:38">
      <c r="B3" t="s">
        <v>498</v>
      </c>
      <c r="C3" t="s">
        <v>499</v>
      </c>
      <c r="D3" t="s">
        <v>500</v>
      </c>
      <c r="E3" t="s">
        <v>501</v>
      </c>
      <c r="F3" t="s">
        <v>502</v>
      </c>
      <c r="G3" t="s">
        <v>503</v>
      </c>
      <c r="H3" t="s">
        <v>504</v>
      </c>
      <c r="I3" t="s">
        <v>505</v>
      </c>
      <c r="J3" t="s">
        <v>506</v>
      </c>
      <c r="K3" t="s">
        <v>507</v>
      </c>
      <c r="L3" t="s">
        <v>508</v>
      </c>
      <c r="M3" t="s">
        <v>509</v>
      </c>
      <c r="N3" s="132" t="s">
        <v>498</v>
      </c>
      <c r="O3" t="s">
        <v>499</v>
      </c>
      <c r="P3" t="s">
        <v>500</v>
      </c>
      <c r="Q3" t="s">
        <v>501</v>
      </c>
      <c r="R3" t="s">
        <v>502</v>
      </c>
      <c r="S3" t="s">
        <v>503</v>
      </c>
      <c r="T3" t="s">
        <v>504</v>
      </c>
      <c r="U3" t="s">
        <v>505</v>
      </c>
      <c r="V3" t="s">
        <v>506</v>
      </c>
      <c r="W3" t="s">
        <v>507</v>
      </c>
      <c r="X3" t="s">
        <v>508</v>
      </c>
      <c r="Y3" t="s">
        <v>509</v>
      </c>
      <c r="Z3" s="132" t="s">
        <v>498</v>
      </c>
      <c r="AA3" t="s">
        <v>499</v>
      </c>
      <c r="AB3" t="s">
        <v>500</v>
      </c>
      <c r="AC3" t="s">
        <v>501</v>
      </c>
      <c r="AD3" t="s">
        <v>502</v>
      </c>
      <c r="AE3" t="s">
        <v>503</v>
      </c>
      <c r="AF3" t="s">
        <v>504</v>
      </c>
      <c r="AG3" t="s">
        <v>505</v>
      </c>
      <c r="AH3" t="s">
        <v>506</v>
      </c>
      <c r="AI3" t="s">
        <v>507</v>
      </c>
      <c r="AJ3" t="s">
        <v>508</v>
      </c>
      <c r="AK3" t="s">
        <v>509</v>
      </c>
    </row>
    <row r="4" spans="1:38">
      <c r="A4" t="s">
        <v>1168</v>
      </c>
      <c r="B4">
        <v>44</v>
      </c>
      <c r="C4">
        <v>38</v>
      </c>
      <c r="D4">
        <v>35</v>
      </c>
      <c r="E4">
        <v>19</v>
      </c>
      <c r="F4">
        <v>11</v>
      </c>
      <c r="G4">
        <v>7</v>
      </c>
      <c r="H4">
        <v>6</v>
      </c>
      <c r="I4">
        <v>6</v>
      </c>
      <c r="J4">
        <v>6</v>
      </c>
      <c r="K4">
        <v>12</v>
      </c>
      <c r="L4">
        <v>27</v>
      </c>
      <c r="M4">
        <v>36</v>
      </c>
      <c r="N4" s="132">
        <v>51</v>
      </c>
      <c r="O4">
        <v>35</v>
      </c>
      <c r="P4">
        <v>28</v>
      </c>
      <c r="Q4">
        <v>17</v>
      </c>
      <c r="R4">
        <v>9</v>
      </c>
      <c r="S4">
        <v>7</v>
      </c>
      <c r="T4">
        <v>6</v>
      </c>
      <c r="U4">
        <v>6</v>
      </c>
      <c r="V4">
        <v>6</v>
      </c>
      <c r="W4">
        <v>11</v>
      </c>
      <c r="X4">
        <v>23</v>
      </c>
      <c r="Y4">
        <v>42</v>
      </c>
      <c r="Z4" s="132">
        <f>N4-B4</f>
        <v>7</v>
      </c>
      <c r="AA4" s="31">
        <f t="shared" ref="AA4:AK4" si="0">O4-C4</f>
        <v>-3</v>
      </c>
      <c r="AB4" s="31">
        <f t="shared" si="0"/>
        <v>-7</v>
      </c>
      <c r="AC4" s="31">
        <f t="shared" si="0"/>
        <v>-2</v>
      </c>
      <c r="AD4" s="31">
        <f t="shared" si="0"/>
        <v>-2</v>
      </c>
      <c r="AE4">
        <f t="shared" si="0"/>
        <v>0</v>
      </c>
      <c r="AF4">
        <f t="shared" si="0"/>
        <v>0</v>
      </c>
      <c r="AG4">
        <f t="shared" si="0"/>
        <v>0</v>
      </c>
      <c r="AH4">
        <f t="shared" si="0"/>
        <v>0</v>
      </c>
      <c r="AI4">
        <f t="shared" si="0"/>
        <v>-1</v>
      </c>
      <c r="AJ4">
        <f t="shared" si="0"/>
        <v>-4</v>
      </c>
      <c r="AK4">
        <f t="shared" si="0"/>
        <v>6</v>
      </c>
      <c r="AL4" s="8">
        <f>SUM(Z4:AK4)</f>
        <v>-6</v>
      </c>
    </row>
    <row r="5" spans="1:38">
      <c r="A5" t="s">
        <v>1170</v>
      </c>
      <c r="B5">
        <v>10</v>
      </c>
      <c r="C5">
        <v>10</v>
      </c>
      <c r="D5">
        <v>8</v>
      </c>
      <c r="E5">
        <v>5</v>
      </c>
      <c r="F5">
        <v>4</v>
      </c>
      <c r="G5">
        <v>3</v>
      </c>
      <c r="H5">
        <v>2</v>
      </c>
      <c r="I5">
        <v>2</v>
      </c>
      <c r="J5">
        <v>3</v>
      </c>
      <c r="K5">
        <v>5</v>
      </c>
      <c r="L5">
        <v>6</v>
      </c>
      <c r="M5">
        <v>8</v>
      </c>
      <c r="N5" s="132">
        <v>10</v>
      </c>
      <c r="O5">
        <v>9</v>
      </c>
      <c r="P5">
        <v>7</v>
      </c>
      <c r="Q5">
        <v>5</v>
      </c>
      <c r="R5">
        <v>4</v>
      </c>
      <c r="S5">
        <v>3</v>
      </c>
      <c r="T5">
        <v>2</v>
      </c>
      <c r="U5">
        <v>2</v>
      </c>
      <c r="V5">
        <v>3</v>
      </c>
      <c r="W5">
        <v>4</v>
      </c>
      <c r="X5">
        <v>6</v>
      </c>
      <c r="Y5">
        <v>8</v>
      </c>
      <c r="Z5" s="132">
        <f>N5-B5</f>
        <v>0</v>
      </c>
      <c r="AA5" s="31">
        <f t="shared" ref="AA5" si="1">O5-C5</f>
        <v>-1</v>
      </c>
      <c r="AB5" s="31">
        <f t="shared" ref="AB5" si="2">P5-D5</f>
        <v>-1</v>
      </c>
      <c r="AC5">
        <f t="shared" ref="AC5" si="3">Q5-E5</f>
        <v>0</v>
      </c>
      <c r="AD5">
        <f t="shared" ref="AD5" si="4">R5-F5</f>
        <v>0</v>
      </c>
      <c r="AE5">
        <f t="shared" ref="AE5" si="5">S5-G5</f>
        <v>0</v>
      </c>
      <c r="AF5">
        <f t="shared" ref="AF5" si="6">T5-H5</f>
        <v>0</v>
      </c>
      <c r="AG5">
        <f t="shared" ref="AG5" si="7">U5-I5</f>
        <v>0</v>
      </c>
      <c r="AH5">
        <f t="shared" ref="AH5" si="8">V5-J5</f>
        <v>0</v>
      </c>
      <c r="AI5">
        <f t="shared" ref="AI5" si="9">W5-K5</f>
        <v>-1</v>
      </c>
      <c r="AJ5">
        <f t="shared" ref="AJ5" si="10">X5-L5</f>
        <v>0</v>
      </c>
      <c r="AK5">
        <f t="shared" ref="AK5" si="11">Y5-M5</f>
        <v>0</v>
      </c>
      <c r="AL5" s="8">
        <f t="shared" ref="AL5:AL6" si="12">SUM(Z5:AK5)</f>
        <v>-3</v>
      </c>
    </row>
    <row r="6" spans="1:38">
      <c r="A6" t="s">
        <v>1171</v>
      </c>
      <c r="B6">
        <v>48</v>
      </c>
      <c r="C6">
        <v>37</v>
      </c>
      <c r="D6">
        <v>38</v>
      </c>
      <c r="E6">
        <v>31</v>
      </c>
      <c r="F6">
        <v>34</v>
      </c>
      <c r="G6">
        <v>46</v>
      </c>
      <c r="H6">
        <v>67</v>
      </c>
      <c r="I6">
        <v>66</v>
      </c>
      <c r="J6">
        <v>49</v>
      </c>
      <c r="K6">
        <v>37</v>
      </c>
      <c r="L6">
        <v>37</v>
      </c>
      <c r="M6">
        <v>44</v>
      </c>
      <c r="N6" s="132">
        <v>58</v>
      </c>
      <c r="O6">
        <v>38</v>
      </c>
      <c r="P6">
        <v>32</v>
      </c>
      <c r="Q6">
        <v>29</v>
      </c>
      <c r="R6">
        <v>37</v>
      </c>
      <c r="S6">
        <v>52</v>
      </c>
      <c r="T6">
        <v>66</v>
      </c>
      <c r="U6">
        <v>63</v>
      </c>
      <c r="V6">
        <v>47</v>
      </c>
      <c r="W6">
        <v>37</v>
      </c>
      <c r="X6">
        <v>35</v>
      </c>
      <c r="Y6">
        <v>47</v>
      </c>
      <c r="Z6" s="132">
        <f>N6-B6</f>
        <v>10</v>
      </c>
      <c r="AA6">
        <f t="shared" ref="AA6" si="13">O6-C6</f>
        <v>1</v>
      </c>
      <c r="AB6">
        <f t="shared" ref="AB6" si="14">P6-D6</f>
        <v>-6</v>
      </c>
      <c r="AC6">
        <f t="shared" ref="AC6" si="15">Q6-E6</f>
        <v>-2</v>
      </c>
      <c r="AD6">
        <f t="shared" ref="AD6" si="16">R6-F6</f>
        <v>3</v>
      </c>
      <c r="AE6">
        <f t="shared" ref="AE6" si="17">S6-G6</f>
        <v>6</v>
      </c>
      <c r="AF6">
        <f t="shared" ref="AF6" si="18">T6-H6</f>
        <v>-1</v>
      </c>
      <c r="AG6">
        <f t="shared" ref="AG6" si="19">U6-I6</f>
        <v>-3</v>
      </c>
      <c r="AH6">
        <f t="shared" ref="AH6" si="20">V6-J6</f>
        <v>-2</v>
      </c>
      <c r="AI6">
        <f t="shared" ref="AI6" si="21">W6-K6</f>
        <v>0</v>
      </c>
      <c r="AJ6">
        <f t="shared" ref="AJ6" si="22">X6-L6</f>
        <v>-2</v>
      </c>
      <c r="AK6">
        <f t="shared" ref="AK6" si="23">Y6-M6</f>
        <v>3</v>
      </c>
      <c r="AL6" s="8">
        <f t="shared" si="12"/>
        <v>7</v>
      </c>
    </row>
  </sheetData>
  <mergeCells count="3">
    <mergeCell ref="B2:M2"/>
    <mergeCell ref="N2:Y2"/>
    <mergeCell ref="Z2:AK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9722-1F6D-4658-8D4E-365DE975A310}">
  <dimension ref="A1:F73"/>
  <sheetViews>
    <sheetView topLeftCell="A12" workbookViewId="0">
      <selection activeCell="D22" sqref="D22"/>
    </sheetView>
  </sheetViews>
  <sheetFormatPr defaultRowHeight="13.8"/>
  <cols>
    <col min="2" max="2" width="15.796875" customWidth="1"/>
    <col min="3" max="3" width="13.796875" customWidth="1"/>
  </cols>
  <sheetData>
    <row r="1" spans="1:5">
      <c r="A1" t="s">
        <v>220</v>
      </c>
      <c r="B1" t="s">
        <v>210</v>
      </c>
      <c r="C1" t="s">
        <v>221</v>
      </c>
      <c r="D1" t="s">
        <v>2</v>
      </c>
      <c r="E1" t="s">
        <v>222</v>
      </c>
    </row>
    <row r="2" spans="1:5">
      <c r="A2" t="s">
        <v>517</v>
      </c>
      <c r="B2" t="s">
        <v>238</v>
      </c>
      <c r="C2" t="s">
        <v>323</v>
      </c>
      <c r="D2" t="s">
        <v>1165</v>
      </c>
      <c r="E2" t="s">
        <v>138</v>
      </c>
    </row>
    <row r="3" spans="1:5">
      <c r="A3" t="s">
        <v>909</v>
      </c>
      <c r="B3" t="s">
        <v>238</v>
      </c>
      <c r="C3" t="s">
        <v>323</v>
      </c>
      <c r="D3" t="s">
        <v>1132</v>
      </c>
      <c r="E3" t="s">
        <v>138</v>
      </c>
    </row>
    <row r="4" spans="1:5">
      <c r="A4" t="s">
        <v>910</v>
      </c>
      <c r="B4" t="s">
        <v>238</v>
      </c>
      <c r="C4" t="s">
        <v>323</v>
      </c>
      <c r="D4" t="s">
        <v>1162</v>
      </c>
      <c r="E4" t="s">
        <v>138</v>
      </c>
    </row>
    <row r="5" spans="1:5">
      <c r="A5" t="s">
        <v>911</v>
      </c>
      <c r="B5" t="s">
        <v>238</v>
      </c>
      <c r="C5" t="s">
        <v>323</v>
      </c>
      <c r="D5" t="s">
        <v>1161</v>
      </c>
      <c r="E5" t="s">
        <v>138</v>
      </c>
    </row>
    <row r="6" spans="1:5">
      <c r="A6" t="s">
        <v>912</v>
      </c>
      <c r="B6" t="s">
        <v>238</v>
      </c>
      <c r="C6" t="s">
        <v>323</v>
      </c>
      <c r="D6" t="s">
        <v>1159</v>
      </c>
      <c r="E6" t="s">
        <v>138</v>
      </c>
    </row>
    <row r="7" spans="1:5">
      <c r="A7" t="s">
        <v>913</v>
      </c>
      <c r="B7" t="s">
        <v>238</v>
      </c>
      <c r="C7" t="s">
        <v>323</v>
      </c>
      <c r="D7" t="s">
        <v>1157</v>
      </c>
      <c r="E7" t="s">
        <v>138</v>
      </c>
    </row>
    <row r="8" spans="1:5">
      <c r="A8" t="s">
        <v>914</v>
      </c>
      <c r="B8" t="s">
        <v>238</v>
      </c>
      <c r="C8" t="s">
        <v>323</v>
      </c>
      <c r="D8" t="s">
        <v>1156</v>
      </c>
      <c r="E8" t="s">
        <v>138</v>
      </c>
    </row>
    <row r="9" spans="1:5">
      <c r="A9" t="s">
        <v>915</v>
      </c>
      <c r="B9" t="s">
        <v>238</v>
      </c>
      <c r="C9" t="s">
        <v>323</v>
      </c>
      <c r="D9" t="s">
        <v>1155</v>
      </c>
      <c r="E9" t="s">
        <v>138</v>
      </c>
    </row>
    <row r="10" spans="1:5">
      <c r="A10" t="s">
        <v>916</v>
      </c>
      <c r="B10" t="s">
        <v>238</v>
      </c>
      <c r="C10" t="s">
        <v>323</v>
      </c>
      <c r="D10" t="s">
        <v>1154</v>
      </c>
      <c r="E10" t="s">
        <v>138</v>
      </c>
    </row>
    <row r="11" spans="1:5">
      <c r="A11" t="s">
        <v>906</v>
      </c>
      <c r="B11" t="s">
        <v>238</v>
      </c>
      <c r="C11" t="s">
        <v>323</v>
      </c>
      <c r="D11" t="s">
        <v>839</v>
      </c>
      <c r="E11" t="s">
        <v>138</v>
      </c>
    </row>
    <row r="12" spans="1:5">
      <c r="A12" t="s">
        <v>907</v>
      </c>
      <c r="B12" t="s">
        <v>238</v>
      </c>
      <c r="C12" t="s">
        <v>323</v>
      </c>
      <c r="D12" t="s">
        <v>1151</v>
      </c>
      <c r="E12" t="s">
        <v>138</v>
      </c>
    </row>
    <row r="13" spans="1:5">
      <c r="A13" t="s">
        <v>908</v>
      </c>
      <c r="B13" t="s">
        <v>238</v>
      </c>
      <c r="C13" t="s">
        <v>323</v>
      </c>
      <c r="D13" t="s">
        <v>1132</v>
      </c>
      <c r="E13" t="s">
        <v>138</v>
      </c>
    </row>
    <row r="14" spans="1:5">
      <c r="A14" t="s">
        <v>1045</v>
      </c>
      <c r="B14" t="s">
        <v>238</v>
      </c>
      <c r="C14" t="s">
        <v>323</v>
      </c>
      <c r="D14" t="s">
        <v>1148</v>
      </c>
      <c r="E14" t="s">
        <v>138</v>
      </c>
    </row>
    <row r="15" spans="1:5">
      <c r="A15" t="s">
        <v>1044</v>
      </c>
      <c r="B15" t="s">
        <v>238</v>
      </c>
      <c r="C15" t="s">
        <v>323</v>
      </c>
      <c r="D15" t="s">
        <v>1123</v>
      </c>
      <c r="E15" t="s">
        <v>138</v>
      </c>
    </row>
    <row r="16" spans="1:5">
      <c r="A16" t="s">
        <v>1043</v>
      </c>
      <c r="B16" t="s">
        <v>238</v>
      </c>
      <c r="C16" t="s">
        <v>323</v>
      </c>
      <c r="D16" t="s">
        <v>1112</v>
      </c>
      <c r="E16" t="s">
        <v>138</v>
      </c>
    </row>
    <row r="17" spans="1:6">
      <c r="A17" t="s">
        <v>1042</v>
      </c>
      <c r="B17" t="s">
        <v>238</v>
      </c>
      <c r="C17" t="s">
        <v>323</v>
      </c>
      <c r="D17" t="s">
        <v>796</v>
      </c>
      <c r="E17" t="s">
        <v>138</v>
      </c>
    </row>
    <row r="18" spans="1:6">
      <c r="A18" t="s">
        <v>1041</v>
      </c>
      <c r="B18" t="s">
        <v>238</v>
      </c>
      <c r="C18" t="s">
        <v>323</v>
      </c>
      <c r="D18" t="s">
        <v>1143</v>
      </c>
      <c r="E18" t="s">
        <v>138</v>
      </c>
    </row>
    <row r="19" spans="1:6">
      <c r="A19" t="s">
        <v>1040</v>
      </c>
      <c r="B19" t="s">
        <v>238</v>
      </c>
      <c r="C19" t="s">
        <v>323</v>
      </c>
      <c r="D19" s="129" t="s">
        <v>1141</v>
      </c>
      <c r="E19" t="s">
        <v>138</v>
      </c>
    </row>
    <row r="20" spans="1:6">
      <c r="A20" t="s">
        <v>1039</v>
      </c>
      <c r="B20" t="s">
        <v>238</v>
      </c>
      <c r="C20" t="s">
        <v>323</v>
      </c>
      <c r="D20" s="129" t="s">
        <v>1120</v>
      </c>
      <c r="E20" t="s">
        <v>138</v>
      </c>
    </row>
    <row r="21" spans="1:6">
      <c r="A21" t="s">
        <v>1038</v>
      </c>
      <c r="B21" t="s">
        <v>238</v>
      </c>
      <c r="C21" t="s">
        <v>323</v>
      </c>
      <c r="D21" s="129" t="s">
        <v>1138</v>
      </c>
      <c r="E21" t="s">
        <v>138</v>
      </c>
    </row>
    <row r="22" spans="1:6">
      <c r="A22" t="s">
        <v>1037</v>
      </c>
      <c r="B22" t="s">
        <v>238</v>
      </c>
      <c r="C22" t="s">
        <v>323</v>
      </c>
      <c r="D22" t="s">
        <v>1137</v>
      </c>
      <c r="E22" t="s">
        <v>138</v>
      </c>
    </row>
    <row r="23" spans="1:6">
      <c r="A23" t="s">
        <v>1036</v>
      </c>
      <c r="B23" t="s">
        <v>238</v>
      </c>
      <c r="C23" t="s">
        <v>323</v>
      </c>
      <c r="D23" t="s">
        <v>1135</v>
      </c>
      <c r="E23" t="s">
        <v>138</v>
      </c>
    </row>
    <row r="24" spans="1:6">
      <c r="A24" t="s">
        <v>1035</v>
      </c>
      <c r="B24" t="s">
        <v>238</v>
      </c>
      <c r="C24" t="s">
        <v>323</v>
      </c>
      <c r="D24" t="s">
        <v>1123</v>
      </c>
      <c r="E24" t="s">
        <v>138</v>
      </c>
    </row>
    <row r="25" spans="1:6">
      <c r="A25" t="s">
        <v>1016</v>
      </c>
      <c r="B25" t="s">
        <v>238</v>
      </c>
      <c r="C25" t="s">
        <v>323</v>
      </c>
      <c r="D25" t="s">
        <v>1132</v>
      </c>
      <c r="E25" t="s">
        <v>138</v>
      </c>
    </row>
    <row r="26" spans="1:6">
      <c r="A26" t="s">
        <v>1108</v>
      </c>
      <c r="B26" t="s">
        <v>238</v>
      </c>
      <c r="C26" t="s">
        <v>323</v>
      </c>
      <c r="D26" t="s">
        <v>1119</v>
      </c>
      <c r="E26" t="s">
        <v>138</v>
      </c>
    </row>
    <row r="27" spans="1:6">
      <c r="A27" t="s">
        <v>1107</v>
      </c>
      <c r="B27" t="s">
        <v>238</v>
      </c>
      <c r="C27" t="s">
        <v>323</v>
      </c>
      <c r="D27" t="s">
        <v>1110</v>
      </c>
      <c r="E27" t="s">
        <v>138</v>
      </c>
    </row>
    <row r="28" spans="1:6">
      <c r="A28" t="s">
        <v>1106</v>
      </c>
      <c r="B28" t="s">
        <v>238</v>
      </c>
      <c r="C28" t="s">
        <v>323</v>
      </c>
      <c r="D28" t="s">
        <v>1128</v>
      </c>
      <c r="E28" t="s">
        <v>138</v>
      </c>
    </row>
    <row r="29" spans="1:6">
      <c r="A29" t="s">
        <v>1105</v>
      </c>
      <c r="B29" t="s">
        <v>238</v>
      </c>
      <c r="C29" t="s">
        <v>323</v>
      </c>
      <c r="D29" t="s">
        <v>1126</v>
      </c>
      <c r="E29" t="s">
        <v>138</v>
      </c>
    </row>
    <row r="30" spans="1:6">
      <c r="A30" t="s">
        <v>1104</v>
      </c>
      <c r="B30" t="s">
        <v>238</v>
      </c>
      <c r="C30" t="s">
        <v>323</v>
      </c>
      <c r="D30" t="s">
        <v>1124</v>
      </c>
      <c r="E30" t="s">
        <v>138</v>
      </c>
      <c r="F30" s="31">
        <f t="shared" ref="F30:F31" si="0">D30-D18</f>
        <v>48</v>
      </c>
    </row>
    <row r="31" spans="1:6">
      <c r="A31" t="s">
        <v>1103</v>
      </c>
      <c r="B31" t="s">
        <v>238</v>
      </c>
      <c r="C31" t="s">
        <v>323</v>
      </c>
      <c r="D31" s="129" t="s">
        <v>1122</v>
      </c>
      <c r="E31" t="s">
        <v>138</v>
      </c>
      <c r="F31" s="31">
        <f t="shared" si="0"/>
        <v>83</v>
      </c>
    </row>
    <row r="32" spans="1:6">
      <c r="A32" t="s">
        <v>1102</v>
      </c>
      <c r="B32" t="s">
        <v>238</v>
      </c>
      <c r="C32" t="s">
        <v>323</v>
      </c>
      <c r="D32" s="129" t="s">
        <v>1120</v>
      </c>
      <c r="E32" t="s">
        <v>138</v>
      </c>
      <c r="F32">
        <f>D32-D20</f>
        <v>0</v>
      </c>
    </row>
    <row r="33" spans="1:6">
      <c r="A33" t="s">
        <v>1101</v>
      </c>
      <c r="B33" t="s">
        <v>238</v>
      </c>
      <c r="C33" t="s">
        <v>323</v>
      </c>
      <c r="D33" s="129" t="s">
        <v>1118</v>
      </c>
      <c r="E33" t="s">
        <v>138</v>
      </c>
      <c r="F33">
        <f t="shared" ref="F33:F34" si="1">D33-D21</f>
        <v>-8</v>
      </c>
    </row>
    <row r="34" spans="1:6">
      <c r="A34" t="s">
        <v>1100</v>
      </c>
      <c r="B34" t="s">
        <v>238</v>
      </c>
      <c r="C34" t="s">
        <v>323</v>
      </c>
      <c r="D34" t="s">
        <v>1116</v>
      </c>
      <c r="E34" t="s">
        <v>138</v>
      </c>
      <c r="F34">
        <f t="shared" si="1"/>
        <v>7</v>
      </c>
    </row>
    <row r="35" spans="1:6">
      <c r="A35" t="s">
        <v>1099</v>
      </c>
      <c r="B35" t="s">
        <v>238</v>
      </c>
      <c r="C35" t="s">
        <v>323</v>
      </c>
      <c r="D35" t="s">
        <v>1114</v>
      </c>
      <c r="E35" t="s">
        <v>138</v>
      </c>
    </row>
    <row r="36" spans="1:6">
      <c r="A36" t="s">
        <v>1098</v>
      </c>
      <c r="B36" t="s">
        <v>238</v>
      </c>
      <c r="C36" t="s">
        <v>323</v>
      </c>
      <c r="D36" t="s">
        <v>1112</v>
      </c>
      <c r="E36" t="s">
        <v>138</v>
      </c>
    </row>
    <row r="37" spans="1:6">
      <c r="A37" t="s">
        <v>1097</v>
      </c>
      <c r="B37" t="s">
        <v>238</v>
      </c>
      <c r="C37" t="s">
        <v>323</v>
      </c>
      <c r="D37" t="s">
        <v>1110</v>
      </c>
      <c r="E37" t="s">
        <v>138</v>
      </c>
    </row>
    <row r="38" spans="1:6">
      <c r="A38" t="s">
        <v>517</v>
      </c>
      <c r="B38" t="s">
        <v>237</v>
      </c>
      <c r="C38" t="s">
        <v>322</v>
      </c>
      <c r="D38" t="s">
        <v>1166</v>
      </c>
      <c r="E38" t="s">
        <v>138</v>
      </c>
    </row>
    <row r="39" spans="1:6">
      <c r="A39" t="s">
        <v>909</v>
      </c>
      <c r="B39" t="s">
        <v>237</v>
      </c>
      <c r="C39" t="s">
        <v>322</v>
      </c>
      <c r="D39" t="s">
        <v>1164</v>
      </c>
      <c r="E39" t="s">
        <v>138</v>
      </c>
    </row>
    <row r="40" spans="1:6">
      <c r="A40" t="s">
        <v>910</v>
      </c>
      <c r="B40" t="s">
        <v>237</v>
      </c>
      <c r="C40" t="s">
        <v>322</v>
      </c>
      <c r="D40" t="s">
        <v>1163</v>
      </c>
      <c r="E40" t="s">
        <v>138</v>
      </c>
    </row>
    <row r="41" spans="1:6">
      <c r="A41" t="s">
        <v>911</v>
      </c>
      <c r="B41" t="s">
        <v>237</v>
      </c>
      <c r="C41" t="s">
        <v>322</v>
      </c>
      <c r="D41" t="s">
        <v>1118</v>
      </c>
      <c r="E41" t="s">
        <v>138</v>
      </c>
    </row>
    <row r="42" spans="1:6">
      <c r="A42" t="s">
        <v>912</v>
      </c>
      <c r="B42" t="s">
        <v>237</v>
      </c>
      <c r="C42" t="s">
        <v>322</v>
      </c>
      <c r="D42" t="s">
        <v>1160</v>
      </c>
      <c r="E42" t="s">
        <v>138</v>
      </c>
    </row>
    <row r="43" spans="1:6">
      <c r="A43" t="s">
        <v>913</v>
      </c>
      <c r="B43" t="s">
        <v>237</v>
      </c>
      <c r="C43" t="s">
        <v>322</v>
      </c>
      <c r="D43" t="s">
        <v>1158</v>
      </c>
      <c r="E43" t="s">
        <v>138</v>
      </c>
    </row>
    <row r="44" spans="1:6">
      <c r="A44" t="s">
        <v>914</v>
      </c>
      <c r="B44" t="s">
        <v>237</v>
      </c>
      <c r="C44" t="s">
        <v>322</v>
      </c>
      <c r="D44" t="s">
        <v>1121</v>
      </c>
      <c r="E44" t="s">
        <v>138</v>
      </c>
    </row>
    <row r="45" spans="1:6">
      <c r="A45" t="s">
        <v>915</v>
      </c>
      <c r="B45" t="s">
        <v>237</v>
      </c>
      <c r="C45" t="s">
        <v>322</v>
      </c>
      <c r="D45" t="s">
        <v>924</v>
      </c>
      <c r="E45" t="s">
        <v>138</v>
      </c>
    </row>
    <row r="46" spans="1:6">
      <c r="A46" t="s">
        <v>916</v>
      </c>
      <c r="B46" t="s">
        <v>237</v>
      </c>
      <c r="C46" t="s">
        <v>322</v>
      </c>
      <c r="D46" t="s">
        <v>796</v>
      </c>
      <c r="E46" t="s">
        <v>138</v>
      </c>
    </row>
    <row r="47" spans="1:6">
      <c r="A47" t="s">
        <v>906</v>
      </c>
      <c r="B47" t="s">
        <v>237</v>
      </c>
      <c r="C47" t="s">
        <v>322</v>
      </c>
      <c r="D47" t="s">
        <v>1153</v>
      </c>
      <c r="E47" t="s">
        <v>138</v>
      </c>
    </row>
    <row r="48" spans="1:6">
      <c r="A48" t="s">
        <v>907</v>
      </c>
      <c r="B48" t="s">
        <v>237</v>
      </c>
      <c r="C48" t="s">
        <v>322</v>
      </c>
      <c r="D48" t="s">
        <v>1152</v>
      </c>
      <c r="E48" t="s">
        <v>138</v>
      </c>
    </row>
    <row r="49" spans="1:6">
      <c r="A49" t="s">
        <v>908</v>
      </c>
      <c r="B49" t="s">
        <v>237</v>
      </c>
      <c r="C49" t="s">
        <v>322</v>
      </c>
      <c r="D49" s="104" t="s">
        <v>1150</v>
      </c>
      <c r="E49" t="s">
        <v>138</v>
      </c>
    </row>
    <row r="50" spans="1:6">
      <c r="A50" t="s">
        <v>1045</v>
      </c>
      <c r="B50" t="s">
        <v>237</v>
      </c>
      <c r="C50" t="s">
        <v>322</v>
      </c>
      <c r="D50" s="104" t="s">
        <v>1149</v>
      </c>
      <c r="E50" t="s">
        <v>138</v>
      </c>
    </row>
    <row r="51" spans="1:6">
      <c r="A51" t="s">
        <v>1044</v>
      </c>
      <c r="B51" t="s">
        <v>237</v>
      </c>
      <c r="C51" t="s">
        <v>322</v>
      </c>
      <c r="D51" s="104" t="s">
        <v>1147</v>
      </c>
      <c r="E51" t="s">
        <v>138</v>
      </c>
    </row>
    <row r="52" spans="1:6">
      <c r="A52" t="s">
        <v>1043</v>
      </c>
      <c r="B52" t="s">
        <v>237</v>
      </c>
      <c r="C52" t="s">
        <v>322</v>
      </c>
      <c r="D52" t="s">
        <v>1146</v>
      </c>
      <c r="E52" t="s">
        <v>138</v>
      </c>
    </row>
    <row r="53" spans="1:6">
      <c r="A53" t="s">
        <v>1042</v>
      </c>
      <c r="B53" t="s">
        <v>237</v>
      </c>
      <c r="C53" t="s">
        <v>322</v>
      </c>
      <c r="D53" t="s">
        <v>1145</v>
      </c>
      <c r="E53" t="s">
        <v>138</v>
      </c>
    </row>
    <row r="54" spans="1:6">
      <c r="A54" t="s">
        <v>1041</v>
      </c>
      <c r="B54" t="s">
        <v>237</v>
      </c>
      <c r="C54" t="s">
        <v>322</v>
      </c>
      <c r="D54" t="s">
        <v>1144</v>
      </c>
      <c r="E54" t="s">
        <v>138</v>
      </c>
    </row>
    <row r="55" spans="1:6">
      <c r="A55" t="s">
        <v>1040</v>
      </c>
      <c r="B55" t="s">
        <v>237</v>
      </c>
      <c r="C55" t="s">
        <v>322</v>
      </c>
      <c r="D55" t="s">
        <v>1142</v>
      </c>
      <c r="E55" t="s">
        <v>138</v>
      </c>
    </row>
    <row r="56" spans="1:6">
      <c r="A56" t="s">
        <v>1039</v>
      </c>
      <c r="B56" t="s">
        <v>237</v>
      </c>
      <c r="C56" t="s">
        <v>322</v>
      </c>
      <c r="D56" t="s">
        <v>1140</v>
      </c>
      <c r="E56" t="s">
        <v>138</v>
      </c>
    </row>
    <row r="57" spans="1:6">
      <c r="A57" t="s">
        <v>1038</v>
      </c>
      <c r="B57" t="s">
        <v>237</v>
      </c>
      <c r="C57" t="s">
        <v>322</v>
      </c>
      <c r="D57" t="s">
        <v>1139</v>
      </c>
      <c r="E57" t="s">
        <v>138</v>
      </c>
    </row>
    <row r="58" spans="1:6">
      <c r="A58" t="s">
        <v>1037</v>
      </c>
      <c r="B58" t="s">
        <v>237</v>
      </c>
      <c r="C58" t="s">
        <v>322</v>
      </c>
      <c r="D58" t="s">
        <v>1126</v>
      </c>
      <c r="E58" t="s">
        <v>138</v>
      </c>
    </row>
    <row r="59" spans="1:6">
      <c r="A59" t="s">
        <v>1036</v>
      </c>
      <c r="B59" t="s">
        <v>237</v>
      </c>
      <c r="C59" t="s">
        <v>322</v>
      </c>
      <c r="D59" t="s">
        <v>1136</v>
      </c>
      <c r="E59" t="s">
        <v>138</v>
      </c>
    </row>
    <row r="60" spans="1:6">
      <c r="A60" t="s">
        <v>1035</v>
      </c>
      <c r="B60" t="s">
        <v>237</v>
      </c>
      <c r="C60" t="s">
        <v>322</v>
      </c>
      <c r="D60" t="s">
        <v>1134</v>
      </c>
      <c r="E60" t="s">
        <v>138</v>
      </c>
    </row>
    <row r="61" spans="1:6">
      <c r="A61" t="s">
        <v>1016</v>
      </c>
      <c r="B61" t="s">
        <v>237</v>
      </c>
      <c r="C61" t="s">
        <v>322</v>
      </c>
      <c r="D61" s="104" t="s">
        <v>1133</v>
      </c>
      <c r="E61" t="s">
        <v>138</v>
      </c>
      <c r="F61">
        <f>D61-D49</f>
        <v>-157</v>
      </c>
    </row>
    <row r="62" spans="1:6">
      <c r="A62" t="s">
        <v>1108</v>
      </c>
      <c r="B62" t="s">
        <v>237</v>
      </c>
      <c r="C62" t="s">
        <v>322</v>
      </c>
      <c r="D62" s="104" t="s">
        <v>1131</v>
      </c>
      <c r="E62" t="s">
        <v>138</v>
      </c>
      <c r="F62" s="31">
        <f t="shared" ref="F62:F73" si="2">D62-D50</f>
        <v>125</v>
      </c>
    </row>
    <row r="63" spans="1:6">
      <c r="A63" t="s">
        <v>1107</v>
      </c>
      <c r="B63" t="s">
        <v>237</v>
      </c>
      <c r="C63" t="s">
        <v>322</v>
      </c>
      <c r="D63" s="104" t="s">
        <v>1130</v>
      </c>
      <c r="E63" t="s">
        <v>138</v>
      </c>
      <c r="F63" s="31">
        <f t="shared" si="2"/>
        <v>-46</v>
      </c>
    </row>
    <row r="64" spans="1:6">
      <c r="A64" t="s">
        <v>1106</v>
      </c>
      <c r="B64" t="s">
        <v>237</v>
      </c>
      <c r="C64" t="s">
        <v>322</v>
      </c>
      <c r="D64" t="s">
        <v>1129</v>
      </c>
      <c r="E64" t="s">
        <v>138</v>
      </c>
    </row>
    <row r="65" spans="1:6">
      <c r="A65" t="s">
        <v>1105</v>
      </c>
      <c r="B65" t="s">
        <v>237</v>
      </c>
      <c r="C65" t="s">
        <v>322</v>
      </c>
      <c r="D65" t="s">
        <v>1127</v>
      </c>
      <c r="E65" t="s">
        <v>138</v>
      </c>
    </row>
    <row r="66" spans="1:6">
      <c r="A66" t="s">
        <v>1104</v>
      </c>
      <c r="B66" t="s">
        <v>237</v>
      </c>
      <c r="C66" t="s">
        <v>322</v>
      </c>
      <c r="D66" t="s">
        <v>1125</v>
      </c>
      <c r="E66" t="s">
        <v>138</v>
      </c>
    </row>
    <row r="67" spans="1:6">
      <c r="A67" t="s">
        <v>1103</v>
      </c>
      <c r="B67" t="s">
        <v>237</v>
      </c>
      <c r="C67" t="s">
        <v>322</v>
      </c>
      <c r="D67" t="s">
        <v>1123</v>
      </c>
      <c r="E67" t="s">
        <v>138</v>
      </c>
    </row>
    <row r="68" spans="1:6">
      <c r="A68" t="s">
        <v>1102</v>
      </c>
      <c r="B68" t="s">
        <v>237</v>
      </c>
      <c r="C68" t="s">
        <v>322</v>
      </c>
      <c r="D68" t="s">
        <v>1121</v>
      </c>
      <c r="E68" t="s">
        <v>138</v>
      </c>
    </row>
    <row r="69" spans="1:6">
      <c r="A69" t="s">
        <v>1101</v>
      </c>
      <c r="B69" t="s">
        <v>237</v>
      </c>
      <c r="C69" t="s">
        <v>322</v>
      </c>
      <c r="D69" t="s">
        <v>1119</v>
      </c>
      <c r="E69" t="s">
        <v>138</v>
      </c>
    </row>
    <row r="70" spans="1:6">
      <c r="A70" t="s">
        <v>1100</v>
      </c>
      <c r="B70" t="s">
        <v>237</v>
      </c>
      <c r="C70" t="s">
        <v>322</v>
      </c>
      <c r="D70" t="s">
        <v>1117</v>
      </c>
      <c r="E70" t="s">
        <v>138</v>
      </c>
    </row>
    <row r="71" spans="1:6">
      <c r="A71" t="s">
        <v>1099</v>
      </c>
      <c r="B71" t="s">
        <v>237</v>
      </c>
      <c r="C71" t="s">
        <v>322</v>
      </c>
      <c r="D71" t="s">
        <v>1115</v>
      </c>
      <c r="E71" t="s">
        <v>138</v>
      </c>
    </row>
    <row r="72" spans="1:6">
      <c r="A72" t="s">
        <v>1098</v>
      </c>
      <c r="B72" t="s">
        <v>237</v>
      </c>
      <c r="C72" t="s">
        <v>322</v>
      </c>
      <c r="D72" t="s">
        <v>1113</v>
      </c>
      <c r="E72" t="s">
        <v>138</v>
      </c>
    </row>
    <row r="73" spans="1:6">
      <c r="A73" t="s">
        <v>1097</v>
      </c>
      <c r="B73" t="s">
        <v>237</v>
      </c>
      <c r="C73" t="s">
        <v>322</v>
      </c>
      <c r="D73" s="104" t="s">
        <v>1111</v>
      </c>
      <c r="E73" t="s">
        <v>138</v>
      </c>
      <c r="F73" s="31">
        <f t="shared" si="2"/>
        <v>80</v>
      </c>
    </row>
  </sheetData>
  <autoFilter ref="A1:E1" xr:uid="{74399722-1F6D-4658-8D4E-365DE975A310}">
    <sortState xmlns:xlrd2="http://schemas.microsoft.com/office/spreadsheetml/2017/richdata2" ref="A2:E73">
      <sortCondition ref="B1"/>
    </sortState>
  </autoFilter>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L13"/>
  <sheetViews>
    <sheetView zoomScale="80" zoomScaleNormal="80" workbookViewId="0">
      <selection activeCell="H28" sqref="H28"/>
    </sheetView>
  </sheetViews>
  <sheetFormatPr defaultColWidth="17.19921875" defaultRowHeight="13.8"/>
  <sheetData>
    <row r="1" spans="1:402" ht="14.4">
      <c r="A1" s="75" t="s">
        <v>904</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402">
      <c r="A2" s="2" t="s">
        <v>140</v>
      </c>
      <c r="B2" t="s">
        <v>299</v>
      </c>
      <c r="C2" s="2" t="s">
        <v>141</v>
      </c>
      <c r="D2" s="2" t="s">
        <v>142</v>
      </c>
      <c r="E2" s="2" t="s">
        <v>105</v>
      </c>
      <c r="F2" s="2" t="s">
        <v>2</v>
      </c>
      <c r="G2" s="35" t="e">
        <f>VLOOKUP($B2&amp;"|"&amp;G$1,#REF!,2,0)</f>
        <v>#REF!</v>
      </c>
      <c r="H2" s="35" t="e">
        <f>VLOOKUP($B2&amp;"|"&amp;H$1,#REF!,2,0)</f>
        <v>#REF!</v>
      </c>
      <c r="I2" s="35" t="e">
        <f>VLOOKUP($B2&amp;"|"&amp;I$1,#REF!,2,0)</f>
        <v>#REF!</v>
      </c>
      <c r="J2" s="35" t="e">
        <f>VLOOKUP($B2&amp;"|"&amp;J$1,#REF!,2,0)</f>
        <v>#REF!</v>
      </c>
      <c r="K2" s="35" t="e">
        <f>VLOOKUP($B2&amp;"|"&amp;K$1,#REF!,2,0)</f>
        <v>#REF!</v>
      </c>
      <c r="L2" s="35" t="e">
        <f>VLOOKUP($B2&amp;"|"&amp;L$1,#REF!,2,0)</f>
        <v>#REF!</v>
      </c>
      <c r="M2" s="35" t="e">
        <f>VLOOKUP($B2&amp;"|"&amp;M$1,#REF!,2,0)</f>
        <v>#REF!</v>
      </c>
      <c r="N2" s="35" t="e">
        <f>VLOOKUP($B2&amp;"|"&amp;N$1,#REF!,2,0)</f>
        <v>#REF!</v>
      </c>
      <c r="O2" s="35" t="e">
        <f>VLOOKUP($B2&amp;"|"&amp;O$1,#REF!,2,0)</f>
        <v>#REF!</v>
      </c>
      <c r="P2" s="35" t="e">
        <f>VLOOKUP($B2&amp;"|"&amp;P$1,#REF!,2,0)</f>
        <v>#REF!</v>
      </c>
      <c r="Q2" s="35" t="e">
        <f>VLOOKUP($B2&amp;"|"&amp;Q$1,#REF!,2,0)</f>
        <v>#REF!</v>
      </c>
      <c r="R2" s="35" t="e">
        <f>VLOOKUP($B2&amp;"|"&amp;R$1,#REF!,2,0)</f>
        <v>#REF!</v>
      </c>
      <c r="S2" s="35" t="e">
        <f>VLOOKUP($B2&amp;"|"&amp;S$1,#REF!,2,0)</f>
        <v>#REF!</v>
      </c>
      <c r="T2" s="35" t="e">
        <f>VLOOKUP($B2&amp;"|"&amp;T$1,#REF!,2,0)</f>
        <v>#REF!</v>
      </c>
      <c r="U2" s="35" t="e">
        <f>VLOOKUP($B2&amp;"|"&amp;U$1,#REF!,2,0)</f>
        <v>#REF!</v>
      </c>
      <c r="V2" s="35" t="e">
        <f>VLOOKUP($B2&amp;"|"&amp;V$1,#REF!,2,0)</f>
        <v>#REF!</v>
      </c>
      <c r="W2" s="35" t="e">
        <f>VLOOKUP($B2&amp;"|"&amp;W$1,#REF!,2,0)</f>
        <v>#REF!</v>
      </c>
      <c r="X2" s="35" t="e">
        <f>VLOOKUP($B2&amp;"|"&amp;X$1,#REF!,2,0)</f>
        <v>#REF!</v>
      </c>
      <c r="Y2" s="35" t="e">
        <f>VLOOKUP($B2&amp;"|"&amp;Y$1,#REF!,2,0)</f>
        <v>#REF!</v>
      </c>
      <c r="Z2" s="35" t="e">
        <f>VLOOKUP($B2&amp;"|"&amp;Z$1,#REF!,2,0)</f>
        <v>#REF!</v>
      </c>
      <c r="AA2" s="35" t="e">
        <f>VLOOKUP($B2&amp;"|"&amp;AA$1,#REF!,2,0)</f>
        <v>#REF!</v>
      </c>
      <c r="AB2" s="35" t="e">
        <f>VLOOKUP($B2&amp;"|"&amp;AB$1,#REF!,2,0)</f>
        <v>#REF!</v>
      </c>
      <c r="AC2" s="35" t="e">
        <f>VLOOKUP($B2&amp;"|"&amp;AC$1,#REF!,2,0)</f>
        <v>#REF!</v>
      </c>
      <c r="AD2" s="35" t="e">
        <f>VLOOKUP($B2&amp;"|"&amp;AD$1,#REF!,2,0)</f>
        <v>#REF!</v>
      </c>
      <c r="AE2" s="35" t="e">
        <f>VLOOKUP($B2&amp;"|"&amp;AE$1,#REF!,2,0)</f>
        <v>#REF!</v>
      </c>
      <c r="AF2" s="35" t="e">
        <f>VLOOKUP($B2&amp;"|"&amp;AF$1,#REF!,2,0)</f>
        <v>#REF!</v>
      </c>
      <c r="AG2" s="35" t="e">
        <f>VLOOKUP($B2&amp;"|"&amp;AG$1,#REF!,2,0)</f>
        <v>#REF!</v>
      </c>
      <c r="AH2" s="35" t="e">
        <f>VLOOKUP($B2&amp;"|"&amp;AH$1,#REF!,2,0)</f>
        <v>#REF!</v>
      </c>
      <c r="AI2" s="35" t="e">
        <f>VLOOKUP($B2&amp;"|"&amp;AI$1,#REF!,2,0)</f>
        <v>#REF!</v>
      </c>
      <c r="AJ2" s="35" t="e">
        <f>VLOOKUP($B2&amp;"|"&amp;AJ$1,#REF!,2,0)</f>
        <v>#REF!</v>
      </c>
      <c r="AK2" s="35" t="e">
        <f>VLOOKUP($B2&amp;"|"&amp;AK$1,#REF!,2,0)</f>
        <v>#REF!</v>
      </c>
      <c r="AL2" s="35" t="e">
        <f>VLOOKUP($B2&amp;"|"&amp;AL$1,#REF!,2,0)</f>
        <v>#REF!</v>
      </c>
      <c r="AM2" s="35" t="e">
        <f>VLOOKUP($B2&amp;"|"&amp;AM$1,#REF!,2,0)</f>
        <v>#REF!</v>
      </c>
    </row>
    <row r="3" spans="1:402">
      <c r="A3" s="2" t="s">
        <v>143</v>
      </c>
      <c r="B3" t="s">
        <v>300</v>
      </c>
      <c r="C3" s="2" t="s">
        <v>144</v>
      </c>
      <c r="D3" s="2" t="s">
        <v>145</v>
      </c>
      <c r="E3" s="2" t="s">
        <v>105</v>
      </c>
      <c r="F3" s="2" t="s">
        <v>2</v>
      </c>
      <c r="G3" s="35" t="e">
        <f>VLOOKUP($B3&amp;"|"&amp;G$1,#REF!,2,0)</f>
        <v>#REF!</v>
      </c>
      <c r="H3" s="35" t="e">
        <f>VLOOKUP($B3&amp;"|"&amp;H$1,#REF!,2,0)</f>
        <v>#REF!</v>
      </c>
      <c r="I3" s="35" t="e">
        <f>VLOOKUP($B3&amp;"|"&amp;I$1,#REF!,2,0)</f>
        <v>#REF!</v>
      </c>
      <c r="J3" s="35" t="e">
        <f>VLOOKUP($B3&amp;"|"&amp;J$1,#REF!,2,0)</f>
        <v>#REF!</v>
      </c>
      <c r="K3" s="35" t="e">
        <f>VLOOKUP($B3&amp;"|"&amp;K$1,#REF!,2,0)</f>
        <v>#REF!</v>
      </c>
      <c r="L3" s="35" t="e">
        <f>VLOOKUP($B3&amp;"|"&amp;L$1,#REF!,2,0)</f>
        <v>#REF!</v>
      </c>
      <c r="M3" s="35" t="e">
        <f>VLOOKUP($B3&amp;"|"&amp;M$1,#REF!,2,0)</f>
        <v>#REF!</v>
      </c>
      <c r="N3" s="35" t="e">
        <f>VLOOKUP($B3&amp;"|"&amp;N$1,#REF!,2,0)</f>
        <v>#REF!</v>
      </c>
      <c r="O3" s="35" t="e">
        <f>VLOOKUP($B3&amp;"|"&amp;O$1,#REF!,2,0)</f>
        <v>#REF!</v>
      </c>
      <c r="P3" s="35" t="e">
        <f>VLOOKUP($B3&amp;"|"&amp;P$1,#REF!,2,0)</f>
        <v>#REF!</v>
      </c>
      <c r="Q3" s="35" t="e">
        <f>VLOOKUP($B3&amp;"|"&amp;Q$1,#REF!,2,0)</f>
        <v>#REF!</v>
      </c>
      <c r="R3" s="35" t="e">
        <f>VLOOKUP($B3&amp;"|"&amp;R$1,#REF!,2,0)</f>
        <v>#REF!</v>
      </c>
      <c r="S3" s="35" t="e">
        <f>VLOOKUP($B3&amp;"|"&amp;S$1,#REF!,2,0)</f>
        <v>#REF!</v>
      </c>
      <c r="T3" s="35" t="e">
        <f>VLOOKUP($B3&amp;"|"&amp;T$1,#REF!,2,0)</f>
        <v>#REF!</v>
      </c>
      <c r="U3" s="35" t="e">
        <f>VLOOKUP($B3&amp;"|"&amp;U$1,#REF!,2,0)</f>
        <v>#REF!</v>
      </c>
      <c r="V3" s="35" t="e">
        <f>VLOOKUP($B3&amp;"|"&amp;V$1,#REF!,2,0)</f>
        <v>#REF!</v>
      </c>
      <c r="W3" s="35" t="e">
        <f>VLOOKUP($B3&amp;"|"&amp;W$1,#REF!,2,0)</f>
        <v>#REF!</v>
      </c>
      <c r="X3" s="35" t="e">
        <f>VLOOKUP($B3&amp;"|"&amp;X$1,#REF!,2,0)</f>
        <v>#REF!</v>
      </c>
      <c r="Y3" s="35" t="e">
        <f>VLOOKUP($B3&amp;"|"&amp;Y$1,#REF!,2,0)</f>
        <v>#REF!</v>
      </c>
      <c r="Z3" s="35" t="e">
        <f>VLOOKUP($B3&amp;"|"&amp;Z$1,#REF!,2,0)</f>
        <v>#REF!</v>
      </c>
      <c r="AA3" s="35" t="e">
        <f>VLOOKUP($B3&amp;"|"&amp;AA$1,#REF!,2,0)</f>
        <v>#REF!</v>
      </c>
      <c r="AB3" s="35" t="e">
        <f>VLOOKUP($B3&amp;"|"&amp;AB$1,#REF!,2,0)</f>
        <v>#REF!</v>
      </c>
      <c r="AC3" s="35" t="e">
        <f>VLOOKUP($B3&amp;"|"&amp;AC$1,#REF!,2,0)</f>
        <v>#REF!</v>
      </c>
      <c r="AD3" s="35" t="e">
        <f>VLOOKUP($B3&amp;"|"&amp;AD$1,#REF!,2,0)</f>
        <v>#REF!</v>
      </c>
      <c r="AE3" s="35" t="e">
        <f>VLOOKUP($B3&amp;"|"&amp;AE$1,#REF!,2,0)</f>
        <v>#REF!</v>
      </c>
      <c r="AF3" s="35" t="e">
        <f>VLOOKUP($B3&amp;"|"&amp;AF$1,#REF!,2,0)</f>
        <v>#REF!</v>
      </c>
      <c r="AG3" s="35" t="e">
        <f>VLOOKUP($B3&amp;"|"&amp;AG$1,#REF!,2,0)</f>
        <v>#REF!</v>
      </c>
      <c r="AH3" s="35" t="e">
        <f>VLOOKUP($B3&amp;"|"&amp;AH$1,#REF!,2,0)</f>
        <v>#REF!</v>
      </c>
      <c r="AI3" s="35" t="e">
        <f>VLOOKUP($B3&amp;"|"&amp;AI$1,#REF!,2,0)</f>
        <v>#REF!</v>
      </c>
      <c r="AJ3" s="35" t="e">
        <f>VLOOKUP($B3&amp;"|"&amp;AJ$1,#REF!,2,0)</f>
        <v>#REF!</v>
      </c>
      <c r="AK3" s="35" t="e">
        <f>VLOOKUP($B3&amp;"|"&amp;AK$1,#REF!,2,0)</f>
        <v>#REF!</v>
      </c>
      <c r="AL3" s="35" t="e">
        <f>VLOOKUP($B3&amp;"|"&amp;AL$1,#REF!,2,0)</f>
        <v>#REF!</v>
      </c>
      <c r="AM3" s="35" t="e">
        <f>VLOOKUP($B3&amp;"|"&amp;AM$1,#REF!,2,0)</f>
        <v>#REF!</v>
      </c>
    </row>
    <row r="4" spans="1:402">
      <c r="A4" s="2" t="s">
        <v>146</v>
      </c>
      <c r="B4" t="s">
        <v>320</v>
      </c>
      <c r="C4" s="2" t="s">
        <v>110</v>
      </c>
      <c r="D4" s="2" t="s">
        <v>147</v>
      </c>
      <c r="E4" s="2" t="s">
        <v>109</v>
      </c>
      <c r="F4" s="2" t="s">
        <v>2</v>
      </c>
      <c r="G4" s="35" t="e">
        <f>VLOOKUP($B4&amp;"|"&amp;G$1,raw_NG_price!$M$41:$N$65,2,0)</f>
        <v>#N/A</v>
      </c>
      <c r="H4" s="35" t="e">
        <f>VLOOKUP($B4&amp;"|"&amp;H$1,raw_NG_price!$M$41:$N$65,2,0)</f>
        <v>#N/A</v>
      </c>
      <c r="I4" s="35" t="e">
        <f>VLOOKUP($B4&amp;"|"&amp;I$1,raw_NG_price!$M$41:$N$65,2,0)</f>
        <v>#N/A</v>
      </c>
      <c r="J4" s="35" t="e">
        <f>VLOOKUP($B4&amp;"|"&amp;J$1,raw_NG_price!$M$41:$N$65,2,0)</f>
        <v>#N/A</v>
      </c>
      <c r="K4" s="35" t="e">
        <f>VLOOKUP($B4&amp;"|"&amp;K$1,raw_NG_price!$M$41:$N$65,2,0)</f>
        <v>#N/A</v>
      </c>
      <c r="L4" s="35" t="e">
        <f>VLOOKUP($B4&amp;"|"&amp;L$1,raw_NG_price!$M$41:$N$65,2,0)</f>
        <v>#N/A</v>
      </c>
      <c r="M4" s="35" t="e">
        <f>VLOOKUP($B4&amp;"|"&amp;M$1,raw_NG_price!$M$41:$N$65,2,0)</f>
        <v>#N/A</v>
      </c>
      <c r="N4" s="35" t="e">
        <f>VLOOKUP($B4&amp;"|"&amp;N$1,raw_NG_price!$M$41:$N$65,2,0)</f>
        <v>#N/A</v>
      </c>
      <c r="O4" s="35">
        <f>VLOOKUP($B4&amp;"|"&amp;O$1,raw_NG_price!$M$41:$N$65,2,0)</f>
        <v>2.4</v>
      </c>
      <c r="P4" s="35">
        <f>VLOOKUP($B4&amp;"|"&amp;P$1,raw_NG_price!$M$41:$N$65,2,0)</f>
        <v>2.62</v>
      </c>
      <c r="Q4" s="35">
        <f>VLOOKUP($B4&amp;"|"&amp;Q$1,raw_NG_price!$M$41:$N$65,2,0)</f>
        <v>4.38</v>
      </c>
      <c r="R4" s="35">
        <f>VLOOKUP($B4&amp;"|"&amp;R$1,raw_NG_price!$M$41:$N$65,2,0)</f>
        <v>4.6100000000000003</v>
      </c>
      <c r="S4" s="35">
        <f>VLOOKUP($B4&amp;"|"&amp;S$1,raw_NG_price!$M$41:$N$65,2,0)</f>
        <v>3.68</v>
      </c>
      <c r="T4" s="35">
        <f>VLOOKUP($B4&amp;"|"&amp;T$1,raw_NG_price!$M$41:$N$65,2,0)</f>
        <v>5.57</v>
      </c>
      <c r="U4" s="35">
        <f>VLOOKUP($B4&amp;"|"&amp;U$1,raw_NG_price!$M$41:$N$65,2,0)</f>
        <v>6.11</v>
      </c>
      <c r="V4" s="35">
        <f>VLOOKUP($B4&amp;"|"&amp;V$1,raw_NG_price!$M$41:$N$65,2,0)</f>
        <v>8.4700000000000006</v>
      </c>
      <c r="W4" s="35">
        <f>VLOOKUP($B4&amp;"|"&amp;W$1,raw_NG_price!$M$41:$N$65,2,0)</f>
        <v>7.11</v>
      </c>
      <c r="X4" s="35">
        <f>VLOOKUP($B4&amp;"|"&amp;X$1,raw_NG_price!$M$41:$N$65,2,0)</f>
        <v>7.31</v>
      </c>
      <c r="Y4" s="35">
        <f>VLOOKUP($B4&amp;"|"&amp;Y$1,raw_NG_price!$M$41:$N$65,2,0)</f>
        <v>9.26</v>
      </c>
      <c r="Z4" s="35">
        <f>VLOOKUP($B4&amp;"|"&amp;Z$1,raw_NG_price!$M$41:$N$65,2,0)</f>
        <v>4.93</v>
      </c>
      <c r="AA4" s="35">
        <f>VLOOKUP($B4&amp;"|"&amp;AA$1,raw_NG_price!$M$41:$N$65,2,0)</f>
        <v>5.27</v>
      </c>
      <c r="AB4" s="35">
        <f>VLOOKUP($B4&amp;"|"&amp;AB$1,raw_NG_price!$M$41:$N$65,2,0)</f>
        <v>4.8899999999999997</v>
      </c>
      <c r="AC4" s="35">
        <f>VLOOKUP($B4&amp;"|"&amp;AC$1,raw_NG_price!$M$41:$N$65,2,0)</f>
        <v>3.54</v>
      </c>
      <c r="AD4" s="35">
        <f>VLOOKUP($B4&amp;"|"&amp;AD$1,raw_NG_price!$M$41:$N$65,2,0)</f>
        <v>4.49</v>
      </c>
      <c r="AE4" s="35">
        <f>VLOOKUP($B4&amp;"|"&amp;AE$1,raw_NG_price!$M$41:$N$65,2,0)</f>
        <v>5.19</v>
      </c>
      <c r="AF4" s="35">
        <f>VLOOKUP($B4&amp;"|"&amp;AF$1,raw_NG_price!$M$41:$N$65,2,0)</f>
        <v>3.38</v>
      </c>
      <c r="AG4" s="35">
        <f>VLOOKUP($B4&amp;"|"&amp;AG$1,raw_NG_price!$M$41:$N$65,2,0)</f>
        <v>2.99</v>
      </c>
      <c r="AH4" s="35">
        <f>VLOOKUP($B4&amp;"|"&amp;AH$1,raw_NG_price!$M$41:$N$65,2,0)</f>
        <v>3.51</v>
      </c>
      <c r="AI4" s="35">
        <f>VLOOKUP($B4&amp;"|"&amp;AI$1,raw_NG_price!$M$41:$N$65,2,0)</f>
        <v>3.68</v>
      </c>
      <c r="AJ4" s="35">
        <f>VLOOKUP($B4&amp;"|"&amp;AJ$1,raw_NG_price!$M$41:$N$65,2,0)</f>
        <v>2.99</v>
      </c>
      <c r="AK4" s="35">
        <f>VLOOKUP($B4&amp;"|"&amp;AK$1,raw_NG_price!$M$41:$N$65,2,0)</f>
        <v>2.4900000000000002</v>
      </c>
      <c r="AL4" s="35">
        <f>VLOOKUP($B4&amp;"|"&amp;AL$1,raw_NG_price!$M$41:$N$65,2,0)</f>
        <v>5.43</v>
      </c>
      <c r="AM4" s="35">
        <f>VLOOKUP($B4&amp;"|"&amp;AM$1,raw_NG_price!$M$41:$N$65,2,0)</f>
        <v>7.51</v>
      </c>
    </row>
    <row r="6" spans="1:402">
      <c r="E6" s="2" t="s">
        <v>425</v>
      </c>
    </row>
    <row r="7" spans="1:402">
      <c r="D7" s="2" t="s">
        <v>142</v>
      </c>
      <c r="E7" s="8" t="e">
        <f>AM2-AL2</f>
        <v>#REF!</v>
      </c>
      <c r="F7" s="23" t="e">
        <f>AM2/AL2-1</f>
        <v>#REF!</v>
      </c>
    </row>
    <row r="8" spans="1:402">
      <c r="D8" s="2" t="s">
        <v>145</v>
      </c>
      <c r="E8" s="8" t="e">
        <f>AM3-AL3</f>
        <v>#REF!</v>
      </c>
      <c r="F8" s="23" t="e">
        <f>AM3/AL3-1</f>
        <v>#REF!</v>
      </c>
    </row>
    <row r="9" spans="1:402">
      <c r="D9" s="2" t="s">
        <v>147</v>
      </c>
      <c r="E9" s="8">
        <f>AM4-AL4</f>
        <v>2.08</v>
      </c>
      <c r="F9" s="23">
        <f>AM4/AL4-1</f>
        <v>0.38305709023941081</v>
      </c>
    </row>
    <row r="11" spans="1:402" ht="14.4">
      <c r="A11" s="75" t="s">
        <v>905</v>
      </c>
      <c r="G11" t="s">
        <v>903</v>
      </c>
      <c r="H11" t="s">
        <v>902</v>
      </c>
      <c r="I11" t="s">
        <v>901</v>
      </c>
      <c r="J11" t="s">
        <v>900</v>
      </c>
      <c r="K11" t="s">
        <v>899</v>
      </c>
      <c r="L11" t="s">
        <v>898</v>
      </c>
      <c r="M11" t="s">
        <v>897</v>
      </c>
      <c r="N11" t="s">
        <v>896</v>
      </c>
      <c r="O11" t="s">
        <v>895</v>
      </c>
      <c r="P11" t="s">
        <v>894</v>
      </c>
      <c r="Q11" t="s">
        <v>893</v>
      </c>
      <c r="R11" t="s">
        <v>892</v>
      </c>
      <c r="S11" t="s">
        <v>891</v>
      </c>
      <c r="T11" t="s">
        <v>890</v>
      </c>
      <c r="U11" t="s">
        <v>889</v>
      </c>
      <c r="V11" t="s">
        <v>888</v>
      </c>
      <c r="W11" t="s">
        <v>887</v>
      </c>
      <c r="X11" t="s">
        <v>886</v>
      </c>
      <c r="Y11" t="s">
        <v>885</v>
      </c>
      <c r="Z11" t="s">
        <v>884</v>
      </c>
      <c r="AA11" t="s">
        <v>883</v>
      </c>
      <c r="AB11" t="s">
        <v>882</v>
      </c>
      <c r="AC11" t="s">
        <v>881</v>
      </c>
      <c r="AD11" t="s">
        <v>880</v>
      </c>
      <c r="AE11" t="s">
        <v>879</v>
      </c>
      <c r="AF11" t="s">
        <v>878</v>
      </c>
      <c r="AG11" t="s">
        <v>877</v>
      </c>
      <c r="AH11" t="s">
        <v>876</v>
      </c>
      <c r="AI11" t="s">
        <v>875</v>
      </c>
      <c r="AJ11" t="s">
        <v>874</v>
      </c>
      <c r="AK11" t="s">
        <v>873</v>
      </c>
      <c r="AL11" t="s">
        <v>872</v>
      </c>
      <c r="AM11" t="s">
        <v>871</v>
      </c>
      <c r="AN11" t="s">
        <v>870</v>
      </c>
      <c r="AO11" t="s">
        <v>869</v>
      </c>
      <c r="AP11" t="s">
        <v>868</v>
      </c>
      <c r="AQ11" t="s">
        <v>867</v>
      </c>
      <c r="AR11" t="s">
        <v>866</v>
      </c>
      <c r="AS11" t="s">
        <v>865</v>
      </c>
      <c r="AT11" t="s">
        <v>864</v>
      </c>
      <c r="AU11" t="s">
        <v>863</v>
      </c>
      <c r="AV11" t="s">
        <v>862</v>
      </c>
      <c r="AW11" t="s">
        <v>861</v>
      </c>
      <c r="AX11" t="s">
        <v>860</v>
      </c>
      <c r="AY11" t="s">
        <v>859</v>
      </c>
      <c r="AZ11" t="s">
        <v>858</v>
      </c>
      <c r="BA11" t="s">
        <v>857</v>
      </c>
      <c r="BB11" t="s">
        <v>856</v>
      </c>
      <c r="BC11" t="s">
        <v>855</v>
      </c>
      <c r="BD11" t="s">
        <v>854</v>
      </c>
      <c r="BE11" t="s">
        <v>853</v>
      </c>
      <c r="BF11" t="s">
        <v>852</v>
      </c>
      <c r="BG11" t="s">
        <v>851</v>
      </c>
      <c r="BH11" t="s">
        <v>850</v>
      </c>
      <c r="BI11" t="s">
        <v>849</v>
      </c>
      <c r="BJ11" t="s">
        <v>848</v>
      </c>
      <c r="BK11" t="s">
        <v>847</v>
      </c>
      <c r="BL11" t="s">
        <v>846</v>
      </c>
      <c r="BM11" t="s">
        <v>845</v>
      </c>
      <c r="BN11" t="s">
        <v>844</v>
      </c>
      <c r="BO11" t="s">
        <v>843</v>
      </c>
      <c r="BP11" t="s">
        <v>842</v>
      </c>
      <c r="BQ11" t="s">
        <v>841</v>
      </c>
      <c r="BR11" t="s">
        <v>840</v>
      </c>
      <c r="BS11" t="s">
        <v>838</v>
      </c>
      <c r="BT11" t="s">
        <v>837</v>
      </c>
      <c r="BU11" t="s">
        <v>836</v>
      </c>
      <c r="BV11" t="s">
        <v>835</v>
      </c>
      <c r="BW11" t="s">
        <v>834</v>
      </c>
      <c r="BX11" t="s">
        <v>833</v>
      </c>
      <c r="BY11" t="s">
        <v>832</v>
      </c>
      <c r="BZ11" t="s">
        <v>831</v>
      </c>
      <c r="CA11" t="s">
        <v>830</v>
      </c>
      <c r="CB11" t="s">
        <v>829</v>
      </c>
      <c r="CC11" t="s">
        <v>828</v>
      </c>
      <c r="CD11" t="s">
        <v>827</v>
      </c>
      <c r="CE11" t="s">
        <v>826</v>
      </c>
      <c r="CF11" t="s">
        <v>825</v>
      </c>
      <c r="CG11" t="s">
        <v>824</v>
      </c>
      <c r="CH11" t="s">
        <v>823</v>
      </c>
      <c r="CI11" t="s">
        <v>822</v>
      </c>
      <c r="CJ11" t="s">
        <v>821</v>
      </c>
      <c r="CK11" t="s">
        <v>820</v>
      </c>
      <c r="CL11" t="s">
        <v>819</v>
      </c>
      <c r="CM11" t="s">
        <v>818</v>
      </c>
      <c r="CN11" t="s">
        <v>817</v>
      </c>
      <c r="CO11" t="s">
        <v>816</v>
      </c>
      <c r="CP11" t="s">
        <v>815</v>
      </c>
      <c r="CQ11" t="s">
        <v>814</v>
      </c>
      <c r="CR11" t="s">
        <v>813</v>
      </c>
      <c r="CS11" t="s">
        <v>812</v>
      </c>
      <c r="CT11" t="s">
        <v>811</v>
      </c>
      <c r="CU11" t="s">
        <v>810</v>
      </c>
      <c r="CV11" t="s">
        <v>809</v>
      </c>
      <c r="CW11" t="s">
        <v>808</v>
      </c>
      <c r="CX11" t="s">
        <v>807</v>
      </c>
      <c r="CY11" t="s">
        <v>806</v>
      </c>
      <c r="CZ11" t="s">
        <v>805</v>
      </c>
      <c r="DA11" t="s">
        <v>804</v>
      </c>
      <c r="DB11" t="s">
        <v>803</v>
      </c>
      <c r="DC11" t="s">
        <v>802</v>
      </c>
      <c r="DD11" t="s">
        <v>801</v>
      </c>
      <c r="DE11" t="s">
        <v>800</v>
      </c>
      <c r="DF11" t="s">
        <v>799</v>
      </c>
      <c r="DG11" t="s">
        <v>798</v>
      </c>
      <c r="DH11" t="s">
        <v>797</v>
      </c>
      <c r="DI11" t="s">
        <v>795</v>
      </c>
      <c r="DJ11" t="s">
        <v>794</v>
      </c>
      <c r="DK11" t="s">
        <v>793</v>
      </c>
      <c r="DL11" t="s">
        <v>792</v>
      </c>
      <c r="DM11" t="s">
        <v>791</v>
      </c>
      <c r="DN11" t="s">
        <v>790</v>
      </c>
      <c r="DO11" t="s">
        <v>789</v>
      </c>
      <c r="DP11" t="s">
        <v>788</v>
      </c>
      <c r="DQ11" t="s">
        <v>787</v>
      </c>
      <c r="DR11" t="s">
        <v>786</v>
      </c>
      <c r="DS11" t="s">
        <v>785</v>
      </c>
      <c r="DT11" t="s">
        <v>784</v>
      </c>
      <c r="DU11" t="s">
        <v>783</v>
      </c>
      <c r="DV11" t="s">
        <v>782</v>
      </c>
      <c r="DW11" t="s">
        <v>781</v>
      </c>
      <c r="DX11" t="s">
        <v>780</v>
      </c>
      <c r="DY11" t="s">
        <v>779</v>
      </c>
      <c r="DZ11" t="s">
        <v>778</v>
      </c>
      <c r="EA11" t="s">
        <v>777</v>
      </c>
      <c r="EB11" t="s">
        <v>776</v>
      </c>
      <c r="EC11" t="s">
        <v>775</v>
      </c>
      <c r="ED11" t="s">
        <v>774</v>
      </c>
      <c r="EE11" t="s">
        <v>773</v>
      </c>
      <c r="EF11" t="s">
        <v>772</v>
      </c>
      <c r="EG11" t="s">
        <v>771</v>
      </c>
      <c r="EH11" t="s">
        <v>770</v>
      </c>
      <c r="EI11" t="s">
        <v>769</v>
      </c>
      <c r="EJ11" t="s">
        <v>768</v>
      </c>
      <c r="EK11" t="s">
        <v>767</v>
      </c>
      <c r="EL11" t="s">
        <v>766</v>
      </c>
      <c r="EM11" t="s">
        <v>765</v>
      </c>
      <c r="EN11" t="s">
        <v>764</v>
      </c>
      <c r="EO11" t="s">
        <v>763</v>
      </c>
      <c r="EP11" t="s">
        <v>762</v>
      </c>
      <c r="EQ11" t="s">
        <v>761</v>
      </c>
      <c r="ER11" t="s">
        <v>760</v>
      </c>
      <c r="ES11" t="s">
        <v>759</v>
      </c>
      <c r="ET11" t="s">
        <v>758</v>
      </c>
      <c r="EU11" t="s">
        <v>757</v>
      </c>
      <c r="EV11" t="s">
        <v>756</v>
      </c>
      <c r="EW11" t="s">
        <v>755</v>
      </c>
      <c r="EX11" t="s">
        <v>754</v>
      </c>
      <c r="EY11" t="s">
        <v>753</v>
      </c>
      <c r="EZ11" t="s">
        <v>752</v>
      </c>
      <c r="FA11" t="s">
        <v>751</v>
      </c>
      <c r="FB11" t="s">
        <v>750</v>
      </c>
      <c r="FC11" t="s">
        <v>749</v>
      </c>
      <c r="FD11" t="s">
        <v>748</v>
      </c>
      <c r="FE11" t="s">
        <v>747</v>
      </c>
      <c r="FF11" t="s">
        <v>746</v>
      </c>
      <c r="FG11" t="s">
        <v>745</v>
      </c>
      <c r="FH11" t="s">
        <v>744</v>
      </c>
      <c r="FI11" t="s">
        <v>743</v>
      </c>
      <c r="FJ11" t="s">
        <v>742</v>
      </c>
      <c r="FK11" t="s">
        <v>741</v>
      </c>
      <c r="FL11" t="s">
        <v>740</v>
      </c>
      <c r="FM11" t="s">
        <v>739</v>
      </c>
      <c r="FN11" t="s">
        <v>738</v>
      </c>
      <c r="FO11" t="s">
        <v>737</v>
      </c>
      <c r="FP11" t="s">
        <v>736</v>
      </c>
      <c r="FQ11" t="s">
        <v>735</v>
      </c>
      <c r="FR11" t="s">
        <v>734</v>
      </c>
      <c r="FS11" t="s">
        <v>733</v>
      </c>
      <c r="FT11" t="s">
        <v>732</v>
      </c>
      <c r="FU11" t="s">
        <v>731</v>
      </c>
      <c r="FV11" t="s">
        <v>730</v>
      </c>
      <c r="FW11" t="s">
        <v>729</v>
      </c>
      <c r="FX11" t="s">
        <v>728</v>
      </c>
      <c r="FY11" t="s">
        <v>727</v>
      </c>
      <c r="FZ11" t="s">
        <v>726</v>
      </c>
      <c r="GA11" t="s">
        <v>725</v>
      </c>
      <c r="GB11" t="s">
        <v>724</v>
      </c>
      <c r="GC11" t="s">
        <v>723</v>
      </c>
      <c r="GD11" t="s">
        <v>722</v>
      </c>
      <c r="GE11" t="s">
        <v>721</v>
      </c>
      <c r="GF11" t="s">
        <v>720</v>
      </c>
      <c r="GG11" t="s">
        <v>719</v>
      </c>
      <c r="GH11" t="s">
        <v>718</v>
      </c>
      <c r="GI11" t="s">
        <v>717</v>
      </c>
      <c r="GJ11" t="s">
        <v>716</v>
      </c>
      <c r="GK11" t="s">
        <v>715</v>
      </c>
      <c r="GL11" t="s">
        <v>714</v>
      </c>
      <c r="GM11" t="s">
        <v>713</v>
      </c>
      <c r="GN11" t="s">
        <v>712</v>
      </c>
      <c r="GO11" t="s">
        <v>711</v>
      </c>
      <c r="GP11" t="s">
        <v>710</v>
      </c>
      <c r="GQ11" t="s">
        <v>709</v>
      </c>
      <c r="GR11" t="s">
        <v>708</v>
      </c>
      <c r="GS11" t="s">
        <v>707</v>
      </c>
      <c r="GT11" t="s">
        <v>706</v>
      </c>
      <c r="GU11" t="s">
        <v>705</v>
      </c>
      <c r="GV11" t="s">
        <v>704</v>
      </c>
      <c r="GW11" t="s">
        <v>703</v>
      </c>
      <c r="GX11" t="s">
        <v>702</v>
      </c>
      <c r="GY11" t="s">
        <v>701</v>
      </c>
      <c r="GZ11" t="s">
        <v>700</v>
      </c>
      <c r="HA11" t="s">
        <v>699</v>
      </c>
      <c r="HB11" t="s">
        <v>698</v>
      </c>
      <c r="HC11" t="s">
        <v>697</v>
      </c>
      <c r="HD11" t="s">
        <v>696</v>
      </c>
      <c r="HE11" t="s">
        <v>695</v>
      </c>
      <c r="HF11" t="s">
        <v>694</v>
      </c>
      <c r="HG11" t="s">
        <v>693</v>
      </c>
      <c r="HH11" t="s">
        <v>692</v>
      </c>
      <c r="HI11" t="s">
        <v>691</v>
      </c>
      <c r="HJ11" t="s">
        <v>690</v>
      </c>
      <c r="HK11" t="s">
        <v>689</v>
      </c>
      <c r="HL11" t="s">
        <v>688</v>
      </c>
      <c r="HM11" t="s">
        <v>687</v>
      </c>
      <c r="HN11" t="s">
        <v>686</v>
      </c>
      <c r="HO11" t="s">
        <v>685</v>
      </c>
      <c r="HP11" t="s">
        <v>684</v>
      </c>
      <c r="HQ11" t="s">
        <v>683</v>
      </c>
      <c r="HR11" t="s">
        <v>682</v>
      </c>
      <c r="HS11" t="s">
        <v>681</v>
      </c>
      <c r="HT11" t="s">
        <v>680</v>
      </c>
      <c r="HU11" t="s">
        <v>679</v>
      </c>
      <c r="HV11" t="s">
        <v>678</v>
      </c>
      <c r="HW11" t="s">
        <v>677</v>
      </c>
      <c r="HX11" t="s">
        <v>676</v>
      </c>
      <c r="HY11" t="s">
        <v>675</v>
      </c>
      <c r="HZ11" t="s">
        <v>674</v>
      </c>
      <c r="IA11" t="s">
        <v>673</v>
      </c>
      <c r="IB11" t="s">
        <v>672</v>
      </c>
      <c r="IC11" t="s">
        <v>671</v>
      </c>
      <c r="ID11" t="s">
        <v>670</v>
      </c>
      <c r="IE11" t="s">
        <v>669</v>
      </c>
      <c r="IF11" t="s">
        <v>668</v>
      </c>
      <c r="IG11" t="s">
        <v>667</v>
      </c>
      <c r="IH11" t="s">
        <v>666</v>
      </c>
      <c r="II11" t="s">
        <v>665</v>
      </c>
      <c r="IJ11" t="s">
        <v>664</v>
      </c>
      <c r="IK11" t="s">
        <v>663</v>
      </c>
      <c r="IL11" t="s">
        <v>662</v>
      </c>
      <c r="IM11" t="s">
        <v>661</v>
      </c>
      <c r="IN11" t="s">
        <v>660</v>
      </c>
      <c r="IO11" t="s">
        <v>659</v>
      </c>
      <c r="IP11" t="s">
        <v>658</v>
      </c>
      <c r="IQ11" t="s">
        <v>657</v>
      </c>
      <c r="IR11" t="s">
        <v>656</v>
      </c>
      <c r="IS11" t="s">
        <v>655</v>
      </c>
      <c r="IT11" t="s">
        <v>654</v>
      </c>
      <c r="IU11" t="s">
        <v>653</v>
      </c>
      <c r="IV11" t="s">
        <v>652</v>
      </c>
      <c r="IW11" t="s">
        <v>651</v>
      </c>
      <c r="IX11" t="s">
        <v>650</v>
      </c>
      <c r="IY11" t="s">
        <v>649</v>
      </c>
      <c r="IZ11" t="s">
        <v>648</v>
      </c>
      <c r="JA11" t="s">
        <v>647</v>
      </c>
      <c r="JB11" t="s">
        <v>646</v>
      </c>
      <c r="JC11" t="s">
        <v>645</v>
      </c>
      <c r="JD11" t="s">
        <v>644</v>
      </c>
      <c r="JE11" t="s">
        <v>643</v>
      </c>
      <c r="JF11" t="s">
        <v>642</v>
      </c>
      <c r="JG11" t="s">
        <v>641</v>
      </c>
      <c r="JH11" t="s">
        <v>640</v>
      </c>
      <c r="JI11" t="s">
        <v>639</v>
      </c>
      <c r="JJ11" t="s">
        <v>638</v>
      </c>
      <c r="JK11" t="s">
        <v>637</v>
      </c>
      <c r="JL11" t="s">
        <v>636</v>
      </c>
      <c r="JM11" t="s">
        <v>635</v>
      </c>
      <c r="JN11" t="s">
        <v>634</v>
      </c>
      <c r="JO11" t="s">
        <v>633</v>
      </c>
      <c r="JP11" t="s">
        <v>632</v>
      </c>
      <c r="JQ11" t="s">
        <v>631</v>
      </c>
      <c r="JR11" t="s">
        <v>630</v>
      </c>
      <c r="JS11" t="s">
        <v>629</v>
      </c>
      <c r="JT11" t="s">
        <v>628</v>
      </c>
      <c r="JU11" t="s">
        <v>627</v>
      </c>
      <c r="JV11" t="s">
        <v>626</v>
      </c>
      <c r="JW11" t="s">
        <v>625</v>
      </c>
      <c r="JX11" t="s">
        <v>624</v>
      </c>
      <c r="JY11" t="s">
        <v>623</v>
      </c>
      <c r="JZ11" t="s">
        <v>622</v>
      </c>
      <c r="KA11" t="s">
        <v>621</v>
      </c>
      <c r="KB11" t="s">
        <v>620</v>
      </c>
      <c r="KC11" t="s">
        <v>619</v>
      </c>
      <c r="KD11" t="s">
        <v>618</v>
      </c>
      <c r="KE11" t="s">
        <v>617</v>
      </c>
      <c r="KF11" t="s">
        <v>616</v>
      </c>
      <c r="KG11" t="s">
        <v>615</v>
      </c>
      <c r="KH11" t="s">
        <v>614</v>
      </c>
      <c r="KI11" t="s">
        <v>613</v>
      </c>
      <c r="KJ11" t="s">
        <v>612</v>
      </c>
      <c r="KK11" t="s">
        <v>611</v>
      </c>
      <c r="KL11" t="s">
        <v>610</v>
      </c>
      <c r="KM11" t="s">
        <v>609</v>
      </c>
      <c r="KN11" t="s">
        <v>608</v>
      </c>
      <c r="KO11" t="s">
        <v>607</v>
      </c>
      <c r="KP11" t="s">
        <v>606</v>
      </c>
      <c r="KQ11" t="s">
        <v>605</v>
      </c>
      <c r="KR11" t="s">
        <v>604</v>
      </c>
      <c r="KS11" t="s">
        <v>603</v>
      </c>
      <c r="KT11" t="s">
        <v>602</v>
      </c>
      <c r="KU11" t="s">
        <v>601</v>
      </c>
      <c r="KV11" t="s">
        <v>600</v>
      </c>
      <c r="KW11" t="s">
        <v>599</v>
      </c>
      <c r="KX11" t="s">
        <v>598</v>
      </c>
      <c r="KY11" t="s">
        <v>597</v>
      </c>
      <c r="KZ11" t="s">
        <v>596</v>
      </c>
      <c r="LA11" t="s">
        <v>595</v>
      </c>
      <c r="LB11" t="s">
        <v>594</v>
      </c>
      <c r="LC11" t="s">
        <v>593</v>
      </c>
      <c r="LD11" t="s">
        <v>592</v>
      </c>
      <c r="LE11" t="s">
        <v>591</v>
      </c>
      <c r="LF11" t="s">
        <v>590</v>
      </c>
      <c r="LG11" t="s">
        <v>589</v>
      </c>
      <c r="LH11" t="s">
        <v>588</v>
      </c>
      <c r="LI11" t="s">
        <v>587</v>
      </c>
      <c r="LJ11" t="s">
        <v>586</v>
      </c>
      <c r="LK11" t="s">
        <v>585</v>
      </c>
      <c r="LL11" t="s">
        <v>584</v>
      </c>
      <c r="LM11" t="s">
        <v>583</v>
      </c>
      <c r="LN11" t="s">
        <v>582</v>
      </c>
      <c r="LO11" t="s">
        <v>581</v>
      </c>
      <c r="LP11" t="s">
        <v>580</v>
      </c>
      <c r="LQ11" t="s">
        <v>579</v>
      </c>
      <c r="LR11" t="s">
        <v>578</v>
      </c>
      <c r="LS11" t="s">
        <v>577</v>
      </c>
      <c r="LT11" t="s">
        <v>576</v>
      </c>
      <c r="LU11" t="s">
        <v>575</v>
      </c>
      <c r="LV11" t="s">
        <v>574</v>
      </c>
      <c r="LW11" t="s">
        <v>573</v>
      </c>
      <c r="LX11" t="s">
        <v>572</v>
      </c>
      <c r="LY11" t="s">
        <v>571</v>
      </c>
      <c r="LZ11" t="s">
        <v>570</v>
      </c>
      <c r="MA11" t="s">
        <v>569</v>
      </c>
      <c r="MB11" t="s">
        <v>568</v>
      </c>
      <c r="MC11" t="s">
        <v>567</v>
      </c>
      <c r="MD11" t="s">
        <v>566</v>
      </c>
      <c r="ME11" t="s">
        <v>565</v>
      </c>
      <c r="MF11" t="s">
        <v>564</v>
      </c>
      <c r="MG11" t="s">
        <v>563</v>
      </c>
      <c r="MH11" t="s">
        <v>562</v>
      </c>
      <c r="MI11" t="s">
        <v>561</v>
      </c>
      <c r="MJ11" t="s">
        <v>560</v>
      </c>
      <c r="MK11" t="s">
        <v>559</v>
      </c>
      <c r="ML11" t="s">
        <v>558</v>
      </c>
      <c r="MM11" t="s">
        <v>557</v>
      </c>
      <c r="MN11" t="s">
        <v>556</v>
      </c>
      <c r="MO11" t="s">
        <v>555</v>
      </c>
      <c r="MP11" t="s">
        <v>554</v>
      </c>
      <c r="MQ11" t="s">
        <v>553</v>
      </c>
      <c r="MR11" t="s">
        <v>552</v>
      </c>
      <c r="MS11" t="s">
        <v>551</v>
      </c>
      <c r="MT11" t="s">
        <v>550</v>
      </c>
      <c r="MU11" t="s">
        <v>549</v>
      </c>
      <c r="MV11" t="s">
        <v>548</v>
      </c>
      <c r="MW11" t="s">
        <v>547</v>
      </c>
      <c r="MX11" t="s">
        <v>546</v>
      </c>
      <c r="MY11" t="s">
        <v>545</v>
      </c>
      <c r="MZ11" t="s">
        <v>544</v>
      </c>
      <c r="NA11" t="s">
        <v>543</v>
      </c>
      <c r="NB11" t="s">
        <v>542</v>
      </c>
      <c r="NC11" t="s">
        <v>541</v>
      </c>
      <c r="ND11" t="s">
        <v>540</v>
      </c>
      <c r="NE11" t="s">
        <v>539</v>
      </c>
      <c r="NF11" t="s">
        <v>538</v>
      </c>
      <c r="NG11" t="s">
        <v>537</v>
      </c>
      <c r="NH11" t="s">
        <v>536</v>
      </c>
      <c r="NI11" t="s">
        <v>535</v>
      </c>
      <c r="NJ11" t="s">
        <v>534</v>
      </c>
      <c r="NK11" t="s">
        <v>533</v>
      </c>
      <c r="NL11" t="s">
        <v>532</v>
      </c>
      <c r="NM11" t="s">
        <v>531</v>
      </c>
      <c r="NN11" t="s">
        <v>530</v>
      </c>
      <c r="NO11" t="s">
        <v>529</v>
      </c>
      <c r="NP11" t="s">
        <v>528</v>
      </c>
      <c r="NQ11" t="s">
        <v>527</v>
      </c>
      <c r="NR11" t="s">
        <v>526</v>
      </c>
      <c r="NS11" t="s">
        <v>525</v>
      </c>
      <c r="NT11" t="s">
        <v>524</v>
      </c>
      <c r="NU11" t="s">
        <v>523</v>
      </c>
      <c r="NV11" t="s">
        <v>522</v>
      </c>
      <c r="NW11" t="s">
        <v>521</v>
      </c>
      <c r="NX11" t="s">
        <v>520</v>
      </c>
      <c r="NY11" t="s">
        <v>519</v>
      </c>
      <c r="NZ11" t="s">
        <v>518</v>
      </c>
      <c r="OA11" t="s">
        <v>517</v>
      </c>
      <c r="OB11" t="s">
        <v>909</v>
      </c>
      <c r="OC11" t="s">
        <v>910</v>
      </c>
      <c r="OD11" t="s">
        <v>911</v>
      </c>
      <c r="OE11" t="s">
        <v>912</v>
      </c>
      <c r="OF11" t="s">
        <v>913</v>
      </c>
      <c r="OG11" t="s">
        <v>914</v>
      </c>
      <c r="OH11" t="s">
        <v>915</v>
      </c>
      <c r="OI11" t="s">
        <v>916</v>
      </c>
      <c r="OJ11" t="s">
        <v>906</v>
      </c>
      <c r="OK11" t="s">
        <v>907</v>
      </c>
      <c r="OL11" t="s">
        <v>908</v>
      </c>
    </row>
    <row r="12" spans="1:402">
      <c r="A12" s="2" t="s">
        <v>140</v>
      </c>
      <c r="B12" t="s">
        <v>299</v>
      </c>
      <c r="C12" s="2" t="s">
        <v>141</v>
      </c>
      <c r="D12" s="2" t="s">
        <v>142</v>
      </c>
      <c r="E12" s="2" t="s">
        <v>105</v>
      </c>
      <c r="F12" s="2" t="s">
        <v>2</v>
      </c>
      <c r="G12" t="e">
        <f>VLOOKUP($B12&amp;"|"&amp;G$11,#REF!,2,0)</f>
        <v>#REF!</v>
      </c>
      <c r="H12" t="e">
        <f>VLOOKUP($B12&amp;"|"&amp;H$11,#REF!,2,0)</f>
        <v>#REF!</v>
      </c>
      <c r="I12" t="e">
        <f>VLOOKUP($B12&amp;"|"&amp;I$11,#REF!,2,0)</f>
        <v>#REF!</v>
      </c>
      <c r="J12" t="e">
        <f>VLOOKUP($B12&amp;"|"&amp;J$11,#REF!,2,0)</f>
        <v>#REF!</v>
      </c>
      <c r="K12" t="e">
        <f>VLOOKUP($B12&amp;"|"&amp;K$11,#REF!,2,0)</f>
        <v>#REF!</v>
      </c>
      <c r="L12" t="e">
        <f>VLOOKUP($B12&amp;"|"&amp;L$11,#REF!,2,0)</f>
        <v>#REF!</v>
      </c>
      <c r="M12" t="e">
        <f>VLOOKUP($B12&amp;"|"&amp;M$11,#REF!,2,0)</f>
        <v>#REF!</v>
      </c>
      <c r="N12" t="e">
        <f>VLOOKUP($B12&amp;"|"&amp;N$11,#REF!,2,0)</f>
        <v>#REF!</v>
      </c>
      <c r="O12" t="e">
        <f>VLOOKUP($B12&amp;"|"&amp;O$11,#REF!,2,0)</f>
        <v>#REF!</v>
      </c>
      <c r="P12" t="e">
        <f>VLOOKUP($B12&amp;"|"&amp;P$11,#REF!,2,0)</f>
        <v>#REF!</v>
      </c>
      <c r="Q12" t="e">
        <f>VLOOKUP($B12&amp;"|"&amp;Q$11,#REF!,2,0)</f>
        <v>#REF!</v>
      </c>
      <c r="R12" t="e">
        <f>VLOOKUP($B12&amp;"|"&amp;R$11,#REF!,2,0)</f>
        <v>#REF!</v>
      </c>
      <c r="S12" t="e">
        <f>VLOOKUP($B12&amp;"|"&amp;S$11,#REF!,2,0)</f>
        <v>#REF!</v>
      </c>
      <c r="T12" t="e">
        <f>VLOOKUP($B12&amp;"|"&amp;T$11,#REF!,2,0)</f>
        <v>#REF!</v>
      </c>
      <c r="U12" t="e">
        <f>VLOOKUP($B12&amp;"|"&amp;U$11,#REF!,2,0)</f>
        <v>#REF!</v>
      </c>
      <c r="V12" t="e">
        <f>VLOOKUP($B12&amp;"|"&amp;V$11,#REF!,2,0)</f>
        <v>#REF!</v>
      </c>
      <c r="W12" t="e">
        <f>VLOOKUP($B12&amp;"|"&amp;W$11,#REF!,2,0)</f>
        <v>#REF!</v>
      </c>
      <c r="X12" t="e">
        <f>VLOOKUP($B12&amp;"|"&amp;X$11,#REF!,2,0)</f>
        <v>#REF!</v>
      </c>
      <c r="Y12" t="e">
        <f>VLOOKUP($B12&amp;"|"&amp;Y$11,#REF!,2,0)</f>
        <v>#REF!</v>
      </c>
      <c r="Z12" t="e">
        <f>VLOOKUP($B12&amp;"|"&amp;Z$11,#REF!,2,0)</f>
        <v>#REF!</v>
      </c>
      <c r="AA12" t="e">
        <f>VLOOKUP($B12&amp;"|"&amp;AA$11,#REF!,2,0)</f>
        <v>#REF!</v>
      </c>
      <c r="AB12" t="e">
        <f>VLOOKUP($B12&amp;"|"&amp;AB$11,#REF!,2,0)</f>
        <v>#REF!</v>
      </c>
      <c r="AC12" t="e">
        <f>VLOOKUP($B12&amp;"|"&amp;AC$11,#REF!,2,0)</f>
        <v>#REF!</v>
      </c>
      <c r="AD12" t="e">
        <f>VLOOKUP($B12&amp;"|"&amp;AD$11,#REF!,2,0)</f>
        <v>#REF!</v>
      </c>
      <c r="AE12" t="e">
        <f>VLOOKUP($B12&amp;"|"&amp;AE$11,#REF!,2,0)</f>
        <v>#REF!</v>
      </c>
      <c r="AF12" t="e">
        <f>VLOOKUP($B12&amp;"|"&amp;AF$11,#REF!,2,0)</f>
        <v>#REF!</v>
      </c>
      <c r="AG12" t="e">
        <f>VLOOKUP($B12&amp;"|"&amp;AG$11,#REF!,2,0)</f>
        <v>#REF!</v>
      </c>
      <c r="AH12" t="e">
        <f>VLOOKUP($B12&amp;"|"&amp;AH$11,#REF!,2,0)</f>
        <v>#REF!</v>
      </c>
      <c r="AI12" t="e">
        <f>VLOOKUP($B12&amp;"|"&amp;AI$11,#REF!,2,0)</f>
        <v>#REF!</v>
      </c>
      <c r="AJ12" t="e">
        <f>VLOOKUP($B12&amp;"|"&amp;AJ$11,#REF!,2,0)</f>
        <v>#REF!</v>
      </c>
      <c r="AK12" t="e">
        <f>VLOOKUP($B12&amp;"|"&amp;AK$11,#REF!,2,0)</f>
        <v>#REF!</v>
      </c>
      <c r="AL12" t="e">
        <f>VLOOKUP($B12&amp;"|"&amp;AL$11,#REF!,2,0)</f>
        <v>#REF!</v>
      </c>
      <c r="AM12" t="e">
        <f>VLOOKUP($B12&amp;"|"&amp;AM$11,#REF!,2,0)</f>
        <v>#REF!</v>
      </c>
      <c r="AN12" t="e">
        <f>VLOOKUP($B12&amp;"|"&amp;AN$11,#REF!,2,0)</f>
        <v>#REF!</v>
      </c>
      <c r="AO12" t="e">
        <f>VLOOKUP($B12&amp;"|"&amp;AO$11,#REF!,2,0)</f>
        <v>#REF!</v>
      </c>
      <c r="AP12" t="e">
        <f>VLOOKUP($B12&amp;"|"&amp;AP$11,#REF!,2,0)</f>
        <v>#REF!</v>
      </c>
      <c r="AQ12" t="e">
        <f>VLOOKUP($B12&amp;"|"&amp;AQ$11,#REF!,2,0)</f>
        <v>#REF!</v>
      </c>
      <c r="AR12" t="e">
        <f>VLOOKUP($B12&amp;"|"&amp;AR$11,#REF!,2,0)</f>
        <v>#REF!</v>
      </c>
      <c r="AS12" t="e">
        <f>VLOOKUP($B12&amp;"|"&amp;AS$11,#REF!,2,0)</f>
        <v>#REF!</v>
      </c>
      <c r="AT12" t="e">
        <f>VLOOKUP($B12&amp;"|"&amp;AT$11,#REF!,2,0)</f>
        <v>#REF!</v>
      </c>
      <c r="AU12" t="e">
        <f>VLOOKUP($B12&amp;"|"&amp;AU$11,#REF!,2,0)</f>
        <v>#REF!</v>
      </c>
      <c r="AV12" t="e">
        <f>VLOOKUP($B12&amp;"|"&amp;AV$11,#REF!,2,0)</f>
        <v>#REF!</v>
      </c>
      <c r="AW12" t="e">
        <f>VLOOKUP($B12&amp;"|"&amp;AW$11,#REF!,2,0)</f>
        <v>#REF!</v>
      </c>
      <c r="AX12" t="e">
        <f>VLOOKUP($B12&amp;"|"&amp;AX$11,#REF!,2,0)</f>
        <v>#REF!</v>
      </c>
      <c r="AY12" t="e">
        <f>VLOOKUP($B12&amp;"|"&amp;AY$11,#REF!,2,0)</f>
        <v>#REF!</v>
      </c>
      <c r="AZ12" t="e">
        <f>VLOOKUP($B12&amp;"|"&amp;AZ$11,#REF!,2,0)</f>
        <v>#REF!</v>
      </c>
      <c r="BA12" t="e">
        <f>VLOOKUP($B12&amp;"|"&amp;BA$11,#REF!,2,0)</f>
        <v>#REF!</v>
      </c>
      <c r="BB12" t="e">
        <f>VLOOKUP($B12&amp;"|"&amp;BB$11,#REF!,2,0)</f>
        <v>#REF!</v>
      </c>
      <c r="BC12" t="e">
        <f>VLOOKUP($B12&amp;"|"&amp;BC$11,#REF!,2,0)</f>
        <v>#REF!</v>
      </c>
      <c r="BD12" t="e">
        <f>VLOOKUP($B12&amp;"|"&amp;BD$11,#REF!,2,0)</f>
        <v>#REF!</v>
      </c>
      <c r="BE12" t="e">
        <f>VLOOKUP($B12&amp;"|"&amp;BE$11,#REF!,2,0)</f>
        <v>#REF!</v>
      </c>
      <c r="BF12" t="e">
        <f>VLOOKUP($B12&amp;"|"&amp;BF$11,#REF!,2,0)</f>
        <v>#REF!</v>
      </c>
      <c r="BG12" t="e">
        <f>VLOOKUP($B12&amp;"|"&amp;BG$11,#REF!,2,0)</f>
        <v>#REF!</v>
      </c>
      <c r="BH12" t="e">
        <f>VLOOKUP($B12&amp;"|"&amp;BH$11,#REF!,2,0)</f>
        <v>#REF!</v>
      </c>
      <c r="BI12" t="e">
        <f>VLOOKUP($B12&amp;"|"&amp;BI$11,#REF!,2,0)</f>
        <v>#REF!</v>
      </c>
      <c r="BJ12" t="e">
        <f>VLOOKUP($B12&amp;"|"&amp;BJ$11,#REF!,2,0)</f>
        <v>#REF!</v>
      </c>
      <c r="BK12" t="e">
        <f>VLOOKUP($B12&amp;"|"&amp;BK$11,#REF!,2,0)</f>
        <v>#REF!</v>
      </c>
      <c r="BL12" t="e">
        <f>VLOOKUP($B12&amp;"|"&amp;BL$11,#REF!,2,0)</f>
        <v>#REF!</v>
      </c>
      <c r="BM12" t="e">
        <f>VLOOKUP($B12&amp;"|"&amp;BM$11,#REF!,2,0)</f>
        <v>#REF!</v>
      </c>
      <c r="BN12" t="e">
        <f>VLOOKUP($B12&amp;"|"&amp;BN$11,#REF!,2,0)</f>
        <v>#REF!</v>
      </c>
      <c r="BO12" t="e">
        <f>VLOOKUP($B12&amp;"|"&amp;BO$11,#REF!,2,0)</f>
        <v>#REF!</v>
      </c>
      <c r="BP12" t="e">
        <f>VLOOKUP($B12&amp;"|"&amp;BP$11,#REF!,2,0)</f>
        <v>#REF!</v>
      </c>
      <c r="BQ12" t="e">
        <f>VLOOKUP($B12&amp;"|"&amp;BQ$11,#REF!,2,0)</f>
        <v>#REF!</v>
      </c>
      <c r="BR12" t="e">
        <f>VLOOKUP($B12&amp;"|"&amp;BR$11,#REF!,2,0)</f>
        <v>#REF!</v>
      </c>
      <c r="BS12" t="e">
        <f>VLOOKUP($B12&amp;"|"&amp;BS$11,#REF!,2,0)</f>
        <v>#REF!</v>
      </c>
      <c r="BT12" t="e">
        <f>VLOOKUP($B12&amp;"|"&amp;BT$11,#REF!,2,0)</f>
        <v>#REF!</v>
      </c>
      <c r="BU12" t="e">
        <f>VLOOKUP($B12&amp;"|"&amp;BU$11,#REF!,2,0)</f>
        <v>#REF!</v>
      </c>
      <c r="BV12" t="e">
        <f>VLOOKUP($B12&amp;"|"&amp;BV$11,#REF!,2,0)</f>
        <v>#REF!</v>
      </c>
      <c r="BW12" t="e">
        <f>VLOOKUP($B12&amp;"|"&amp;BW$11,#REF!,2,0)</f>
        <v>#REF!</v>
      </c>
      <c r="BX12" t="e">
        <f>VLOOKUP($B12&amp;"|"&amp;BX$11,#REF!,2,0)</f>
        <v>#REF!</v>
      </c>
      <c r="BY12" t="e">
        <f>VLOOKUP($B12&amp;"|"&amp;BY$11,#REF!,2,0)</f>
        <v>#REF!</v>
      </c>
      <c r="BZ12" t="e">
        <f>VLOOKUP($B12&amp;"|"&amp;BZ$11,#REF!,2,0)</f>
        <v>#REF!</v>
      </c>
      <c r="CA12" t="e">
        <f>VLOOKUP($B12&amp;"|"&amp;CA$11,#REF!,2,0)</f>
        <v>#REF!</v>
      </c>
      <c r="CB12" t="e">
        <f>VLOOKUP($B12&amp;"|"&amp;CB$11,#REF!,2,0)</f>
        <v>#REF!</v>
      </c>
      <c r="CC12" t="e">
        <f>VLOOKUP($B12&amp;"|"&amp;CC$11,#REF!,2,0)</f>
        <v>#REF!</v>
      </c>
      <c r="CD12" t="e">
        <f>VLOOKUP($B12&amp;"|"&amp;CD$11,#REF!,2,0)</f>
        <v>#REF!</v>
      </c>
      <c r="CE12" t="e">
        <f>VLOOKUP($B12&amp;"|"&amp;CE$11,#REF!,2,0)</f>
        <v>#REF!</v>
      </c>
      <c r="CF12" t="e">
        <f>VLOOKUP($B12&amp;"|"&amp;CF$11,#REF!,2,0)</f>
        <v>#REF!</v>
      </c>
      <c r="CG12" t="e">
        <f>VLOOKUP($B12&amp;"|"&amp;CG$11,#REF!,2,0)</f>
        <v>#REF!</v>
      </c>
      <c r="CH12" t="e">
        <f>VLOOKUP($B12&amp;"|"&amp;CH$11,#REF!,2,0)</f>
        <v>#REF!</v>
      </c>
      <c r="CI12" t="e">
        <f>VLOOKUP($B12&amp;"|"&amp;CI$11,#REF!,2,0)</f>
        <v>#REF!</v>
      </c>
      <c r="CJ12" t="e">
        <f>VLOOKUP($B12&amp;"|"&amp;CJ$11,#REF!,2,0)</f>
        <v>#REF!</v>
      </c>
      <c r="CK12" t="e">
        <f>VLOOKUP($B12&amp;"|"&amp;CK$11,#REF!,2,0)</f>
        <v>#REF!</v>
      </c>
      <c r="CL12" t="e">
        <f>VLOOKUP($B12&amp;"|"&amp;CL$11,#REF!,2,0)</f>
        <v>#REF!</v>
      </c>
      <c r="CM12" t="e">
        <f>VLOOKUP($B12&amp;"|"&amp;CM$11,#REF!,2,0)</f>
        <v>#REF!</v>
      </c>
      <c r="CN12" t="e">
        <f>VLOOKUP($B12&amp;"|"&amp;CN$11,#REF!,2,0)</f>
        <v>#REF!</v>
      </c>
      <c r="CO12" t="e">
        <f>VLOOKUP($B12&amp;"|"&amp;CO$11,#REF!,2,0)</f>
        <v>#REF!</v>
      </c>
      <c r="CP12" t="e">
        <f>VLOOKUP($B12&amp;"|"&amp;CP$11,#REF!,2,0)</f>
        <v>#REF!</v>
      </c>
      <c r="CQ12" t="e">
        <f>VLOOKUP($B12&amp;"|"&amp;CQ$11,#REF!,2,0)</f>
        <v>#REF!</v>
      </c>
      <c r="CR12" t="e">
        <f>VLOOKUP($B12&amp;"|"&amp;CR$11,#REF!,2,0)</f>
        <v>#REF!</v>
      </c>
      <c r="CS12" t="e">
        <f>VLOOKUP($B12&amp;"|"&amp;CS$11,#REF!,2,0)</f>
        <v>#REF!</v>
      </c>
      <c r="CT12" t="e">
        <f>VLOOKUP($B12&amp;"|"&amp;CT$11,#REF!,2,0)</f>
        <v>#REF!</v>
      </c>
      <c r="CU12" t="e">
        <f>VLOOKUP($B12&amp;"|"&amp;CU$11,#REF!,2,0)</f>
        <v>#REF!</v>
      </c>
      <c r="CV12" t="e">
        <f>VLOOKUP($B12&amp;"|"&amp;CV$11,#REF!,2,0)</f>
        <v>#REF!</v>
      </c>
      <c r="CW12" t="e">
        <f>VLOOKUP($B12&amp;"|"&amp;CW$11,#REF!,2,0)</f>
        <v>#REF!</v>
      </c>
      <c r="CX12" t="e">
        <f>VLOOKUP($B12&amp;"|"&amp;CX$11,#REF!,2,0)</f>
        <v>#REF!</v>
      </c>
      <c r="CY12" t="e">
        <f>VLOOKUP($B12&amp;"|"&amp;CY$11,#REF!,2,0)</f>
        <v>#REF!</v>
      </c>
      <c r="CZ12" t="e">
        <f>VLOOKUP($B12&amp;"|"&amp;CZ$11,#REF!,2,0)</f>
        <v>#REF!</v>
      </c>
      <c r="DA12" t="e">
        <f>VLOOKUP($B12&amp;"|"&amp;DA$11,#REF!,2,0)</f>
        <v>#REF!</v>
      </c>
      <c r="DB12" t="e">
        <f>VLOOKUP($B12&amp;"|"&amp;DB$11,#REF!,2,0)</f>
        <v>#REF!</v>
      </c>
      <c r="DC12" t="e">
        <f>VLOOKUP($B12&amp;"|"&amp;DC$11,#REF!,2,0)</f>
        <v>#REF!</v>
      </c>
      <c r="DD12" t="e">
        <f>VLOOKUP($B12&amp;"|"&amp;DD$11,#REF!,2,0)</f>
        <v>#REF!</v>
      </c>
      <c r="DE12" t="e">
        <f>VLOOKUP($B12&amp;"|"&amp;DE$11,#REF!,2,0)</f>
        <v>#REF!</v>
      </c>
      <c r="DF12" t="e">
        <f>VLOOKUP($B12&amp;"|"&amp;DF$11,#REF!,2,0)</f>
        <v>#REF!</v>
      </c>
      <c r="DG12" t="e">
        <f>VLOOKUP($B12&amp;"|"&amp;DG$11,#REF!,2,0)</f>
        <v>#REF!</v>
      </c>
      <c r="DH12" t="e">
        <f>VLOOKUP($B12&amp;"|"&amp;DH$11,#REF!,2,0)</f>
        <v>#REF!</v>
      </c>
      <c r="DI12" t="e">
        <f>VLOOKUP($B12&amp;"|"&amp;DI$11,#REF!,2,0)</f>
        <v>#REF!</v>
      </c>
      <c r="DJ12" t="e">
        <f>VLOOKUP($B12&amp;"|"&amp;DJ$11,#REF!,2,0)</f>
        <v>#REF!</v>
      </c>
      <c r="DK12" t="e">
        <f>VLOOKUP($B12&amp;"|"&amp;DK$11,#REF!,2,0)</f>
        <v>#REF!</v>
      </c>
      <c r="DL12" t="e">
        <f>VLOOKUP($B12&amp;"|"&amp;DL$11,#REF!,2,0)</f>
        <v>#REF!</v>
      </c>
      <c r="DM12" t="e">
        <f>VLOOKUP($B12&amp;"|"&amp;DM$11,#REF!,2,0)</f>
        <v>#REF!</v>
      </c>
      <c r="DN12" t="e">
        <f>VLOOKUP($B12&amp;"|"&amp;DN$11,#REF!,2,0)</f>
        <v>#REF!</v>
      </c>
      <c r="DO12" t="e">
        <f>VLOOKUP($B12&amp;"|"&amp;DO$11,#REF!,2,0)</f>
        <v>#REF!</v>
      </c>
      <c r="DP12" t="e">
        <f>VLOOKUP($B12&amp;"|"&amp;DP$11,#REF!,2,0)</f>
        <v>#REF!</v>
      </c>
      <c r="DQ12" t="e">
        <f>VLOOKUP($B12&amp;"|"&amp;DQ$11,#REF!,2,0)</f>
        <v>#REF!</v>
      </c>
      <c r="DR12" t="e">
        <f>VLOOKUP($B12&amp;"|"&amp;DR$11,#REF!,2,0)</f>
        <v>#REF!</v>
      </c>
      <c r="DS12" t="e">
        <f>VLOOKUP($B12&amp;"|"&amp;DS$11,#REF!,2,0)</f>
        <v>#REF!</v>
      </c>
      <c r="DT12" t="e">
        <f>VLOOKUP($B12&amp;"|"&amp;DT$11,#REF!,2,0)</f>
        <v>#REF!</v>
      </c>
      <c r="DU12" t="e">
        <f>VLOOKUP($B12&amp;"|"&amp;DU$11,#REF!,2,0)</f>
        <v>#REF!</v>
      </c>
      <c r="DV12" t="e">
        <f>VLOOKUP($B12&amp;"|"&amp;DV$11,#REF!,2,0)</f>
        <v>#REF!</v>
      </c>
      <c r="DW12" t="e">
        <f>VLOOKUP($B12&amp;"|"&amp;DW$11,#REF!,2,0)</f>
        <v>#REF!</v>
      </c>
      <c r="DX12" t="e">
        <f>VLOOKUP($B12&amp;"|"&amp;DX$11,#REF!,2,0)</f>
        <v>#REF!</v>
      </c>
      <c r="DY12" t="e">
        <f>VLOOKUP($B12&amp;"|"&amp;DY$11,#REF!,2,0)</f>
        <v>#REF!</v>
      </c>
      <c r="DZ12" t="e">
        <f>VLOOKUP($B12&amp;"|"&amp;DZ$11,#REF!,2,0)</f>
        <v>#REF!</v>
      </c>
      <c r="EA12" t="e">
        <f>VLOOKUP($B12&amp;"|"&amp;EA$11,#REF!,2,0)</f>
        <v>#REF!</v>
      </c>
      <c r="EB12" t="e">
        <f>VLOOKUP($B12&amp;"|"&amp;EB$11,#REF!,2,0)</f>
        <v>#REF!</v>
      </c>
      <c r="EC12" t="e">
        <f>VLOOKUP($B12&amp;"|"&amp;EC$11,#REF!,2,0)</f>
        <v>#REF!</v>
      </c>
      <c r="ED12" t="e">
        <f>VLOOKUP($B12&amp;"|"&amp;ED$11,#REF!,2,0)</f>
        <v>#REF!</v>
      </c>
      <c r="EE12" t="e">
        <f>VLOOKUP($B12&amp;"|"&amp;EE$11,#REF!,2,0)</f>
        <v>#REF!</v>
      </c>
      <c r="EF12" t="e">
        <f>VLOOKUP($B12&amp;"|"&amp;EF$11,#REF!,2,0)</f>
        <v>#REF!</v>
      </c>
      <c r="EG12" t="e">
        <f>VLOOKUP($B12&amp;"|"&amp;EG$11,#REF!,2,0)</f>
        <v>#REF!</v>
      </c>
      <c r="EH12" t="e">
        <f>VLOOKUP($B12&amp;"|"&amp;EH$11,#REF!,2,0)</f>
        <v>#REF!</v>
      </c>
      <c r="EI12" t="e">
        <f>VLOOKUP($B12&amp;"|"&amp;EI$11,#REF!,2,0)</f>
        <v>#REF!</v>
      </c>
      <c r="EJ12" t="e">
        <f>VLOOKUP($B12&amp;"|"&amp;EJ$11,#REF!,2,0)</f>
        <v>#REF!</v>
      </c>
      <c r="EK12" t="e">
        <f>VLOOKUP($B12&amp;"|"&amp;EK$11,#REF!,2,0)</f>
        <v>#REF!</v>
      </c>
      <c r="EL12" t="e">
        <f>VLOOKUP($B12&amp;"|"&amp;EL$11,#REF!,2,0)</f>
        <v>#REF!</v>
      </c>
      <c r="EM12" t="e">
        <f>VLOOKUP($B12&amp;"|"&amp;EM$11,#REF!,2,0)</f>
        <v>#REF!</v>
      </c>
      <c r="EN12" t="e">
        <f>VLOOKUP($B12&amp;"|"&amp;EN$11,#REF!,2,0)</f>
        <v>#REF!</v>
      </c>
      <c r="EO12" t="e">
        <f>VLOOKUP($B12&amp;"|"&amp;EO$11,#REF!,2,0)</f>
        <v>#REF!</v>
      </c>
      <c r="EP12" t="e">
        <f>VLOOKUP($B12&amp;"|"&amp;EP$11,#REF!,2,0)</f>
        <v>#REF!</v>
      </c>
      <c r="EQ12" t="e">
        <f>VLOOKUP($B12&amp;"|"&amp;EQ$11,#REF!,2,0)</f>
        <v>#REF!</v>
      </c>
      <c r="ER12" t="e">
        <f>VLOOKUP($B12&amp;"|"&amp;ER$11,#REF!,2,0)</f>
        <v>#REF!</v>
      </c>
      <c r="ES12" t="e">
        <f>VLOOKUP($B12&amp;"|"&amp;ES$11,#REF!,2,0)</f>
        <v>#REF!</v>
      </c>
      <c r="ET12" t="e">
        <f>VLOOKUP($B12&amp;"|"&amp;ET$11,#REF!,2,0)</f>
        <v>#REF!</v>
      </c>
      <c r="EU12" t="e">
        <f>VLOOKUP($B12&amp;"|"&amp;EU$11,#REF!,2,0)</f>
        <v>#REF!</v>
      </c>
      <c r="EV12" t="e">
        <f>VLOOKUP($B12&amp;"|"&amp;EV$11,#REF!,2,0)</f>
        <v>#REF!</v>
      </c>
      <c r="EW12" t="e">
        <f>VLOOKUP($B12&amp;"|"&amp;EW$11,#REF!,2,0)</f>
        <v>#REF!</v>
      </c>
      <c r="EX12" t="e">
        <f>VLOOKUP($B12&amp;"|"&amp;EX$11,#REF!,2,0)</f>
        <v>#REF!</v>
      </c>
      <c r="EY12" t="e">
        <f>VLOOKUP($B12&amp;"|"&amp;EY$11,#REF!,2,0)</f>
        <v>#REF!</v>
      </c>
      <c r="EZ12" t="e">
        <f>VLOOKUP($B12&amp;"|"&amp;EZ$11,#REF!,2,0)</f>
        <v>#REF!</v>
      </c>
      <c r="FA12" t="e">
        <f>VLOOKUP($B12&amp;"|"&amp;FA$11,#REF!,2,0)</f>
        <v>#REF!</v>
      </c>
      <c r="FB12" t="e">
        <f>VLOOKUP($B12&amp;"|"&amp;FB$11,#REF!,2,0)</f>
        <v>#REF!</v>
      </c>
      <c r="FC12" t="e">
        <f>VLOOKUP($B12&amp;"|"&amp;FC$11,#REF!,2,0)</f>
        <v>#REF!</v>
      </c>
      <c r="FD12" t="e">
        <f>VLOOKUP($B12&amp;"|"&amp;FD$11,#REF!,2,0)</f>
        <v>#REF!</v>
      </c>
      <c r="FE12" t="e">
        <f>VLOOKUP($B12&amp;"|"&amp;FE$11,#REF!,2,0)</f>
        <v>#REF!</v>
      </c>
      <c r="FF12" t="e">
        <f>VLOOKUP($B12&amp;"|"&amp;FF$11,#REF!,2,0)</f>
        <v>#REF!</v>
      </c>
      <c r="FG12" t="e">
        <f>VLOOKUP($B12&amp;"|"&amp;FG$11,#REF!,2,0)</f>
        <v>#REF!</v>
      </c>
      <c r="FH12" t="e">
        <f>VLOOKUP($B12&amp;"|"&amp;FH$11,#REF!,2,0)</f>
        <v>#REF!</v>
      </c>
      <c r="FI12" t="e">
        <f>VLOOKUP($B12&amp;"|"&amp;FI$11,#REF!,2,0)</f>
        <v>#REF!</v>
      </c>
      <c r="FJ12" t="e">
        <f>VLOOKUP($B12&amp;"|"&amp;FJ$11,#REF!,2,0)</f>
        <v>#REF!</v>
      </c>
      <c r="FK12" t="e">
        <f>VLOOKUP($B12&amp;"|"&amp;FK$11,#REF!,2,0)</f>
        <v>#REF!</v>
      </c>
      <c r="FL12" t="e">
        <f>VLOOKUP($B12&amp;"|"&amp;FL$11,#REF!,2,0)</f>
        <v>#REF!</v>
      </c>
      <c r="FM12" t="e">
        <f>VLOOKUP($B12&amp;"|"&amp;FM$11,#REF!,2,0)</f>
        <v>#REF!</v>
      </c>
      <c r="FN12" t="e">
        <f>VLOOKUP($B12&amp;"|"&amp;FN$11,#REF!,2,0)</f>
        <v>#REF!</v>
      </c>
      <c r="FO12" t="e">
        <f>VLOOKUP($B12&amp;"|"&amp;FO$11,#REF!,2,0)</f>
        <v>#REF!</v>
      </c>
      <c r="FP12" t="e">
        <f>VLOOKUP($B12&amp;"|"&amp;FP$11,#REF!,2,0)</f>
        <v>#REF!</v>
      </c>
      <c r="FQ12" t="e">
        <f>VLOOKUP($B12&amp;"|"&amp;FQ$11,#REF!,2,0)</f>
        <v>#REF!</v>
      </c>
      <c r="FR12" t="e">
        <f>VLOOKUP($B12&amp;"|"&amp;FR$11,#REF!,2,0)</f>
        <v>#REF!</v>
      </c>
      <c r="FS12" t="e">
        <f>VLOOKUP($B12&amp;"|"&amp;FS$11,#REF!,2,0)</f>
        <v>#REF!</v>
      </c>
      <c r="FT12" t="e">
        <f>VLOOKUP($B12&amp;"|"&amp;FT$11,#REF!,2,0)</f>
        <v>#REF!</v>
      </c>
      <c r="FU12" t="e">
        <f>VLOOKUP($B12&amp;"|"&amp;FU$11,#REF!,2,0)</f>
        <v>#REF!</v>
      </c>
      <c r="FV12" t="e">
        <f>VLOOKUP($B12&amp;"|"&amp;FV$11,#REF!,2,0)</f>
        <v>#REF!</v>
      </c>
      <c r="FW12" t="e">
        <f>VLOOKUP($B12&amp;"|"&amp;FW$11,#REF!,2,0)</f>
        <v>#REF!</v>
      </c>
      <c r="FX12" t="e">
        <f>VLOOKUP($B12&amp;"|"&amp;FX$11,#REF!,2,0)</f>
        <v>#REF!</v>
      </c>
      <c r="FY12" t="e">
        <f>VLOOKUP($B12&amp;"|"&amp;FY$11,#REF!,2,0)</f>
        <v>#REF!</v>
      </c>
      <c r="FZ12" t="e">
        <f>VLOOKUP($B12&amp;"|"&amp;FZ$11,#REF!,2,0)</f>
        <v>#REF!</v>
      </c>
      <c r="GA12" t="e">
        <f>VLOOKUP($B12&amp;"|"&amp;GA$11,#REF!,2,0)</f>
        <v>#REF!</v>
      </c>
      <c r="GB12" t="e">
        <f>VLOOKUP($B12&amp;"|"&amp;GB$11,#REF!,2,0)</f>
        <v>#REF!</v>
      </c>
      <c r="GC12" t="e">
        <f>VLOOKUP($B12&amp;"|"&amp;GC$11,#REF!,2,0)</f>
        <v>#REF!</v>
      </c>
      <c r="GD12" t="e">
        <f>VLOOKUP($B12&amp;"|"&amp;GD$11,#REF!,2,0)</f>
        <v>#REF!</v>
      </c>
      <c r="GE12" t="e">
        <f>VLOOKUP($B12&amp;"|"&amp;GE$11,#REF!,2,0)</f>
        <v>#REF!</v>
      </c>
      <c r="GF12" t="e">
        <f>VLOOKUP($B12&amp;"|"&amp;GF$11,#REF!,2,0)</f>
        <v>#REF!</v>
      </c>
      <c r="GG12" t="e">
        <f>VLOOKUP($B12&amp;"|"&amp;GG$11,#REF!,2,0)</f>
        <v>#REF!</v>
      </c>
      <c r="GH12" t="e">
        <f>VLOOKUP($B12&amp;"|"&amp;GH$11,#REF!,2,0)</f>
        <v>#REF!</v>
      </c>
      <c r="GI12" t="e">
        <f>VLOOKUP($B12&amp;"|"&amp;GI$11,#REF!,2,0)</f>
        <v>#REF!</v>
      </c>
      <c r="GJ12" t="e">
        <f>VLOOKUP($B12&amp;"|"&amp;GJ$11,#REF!,2,0)</f>
        <v>#REF!</v>
      </c>
      <c r="GK12" t="e">
        <f>VLOOKUP($B12&amp;"|"&amp;GK$11,#REF!,2,0)</f>
        <v>#REF!</v>
      </c>
      <c r="GL12" t="e">
        <f>VLOOKUP($B12&amp;"|"&amp;GL$11,#REF!,2,0)</f>
        <v>#REF!</v>
      </c>
      <c r="GM12" t="e">
        <f>VLOOKUP($B12&amp;"|"&amp;GM$11,#REF!,2,0)</f>
        <v>#REF!</v>
      </c>
      <c r="GN12" t="e">
        <f>VLOOKUP($B12&amp;"|"&amp;GN$11,#REF!,2,0)</f>
        <v>#REF!</v>
      </c>
      <c r="GO12" t="e">
        <f>VLOOKUP($B12&amp;"|"&amp;GO$11,#REF!,2,0)</f>
        <v>#REF!</v>
      </c>
      <c r="GP12" t="e">
        <f>VLOOKUP($B12&amp;"|"&amp;GP$11,#REF!,2,0)</f>
        <v>#REF!</v>
      </c>
      <c r="GQ12" t="e">
        <f>VLOOKUP($B12&amp;"|"&amp;GQ$11,#REF!,2,0)</f>
        <v>#REF!</v>
      </c>
      <c r="GR12" t="e">
        <f>VLOOKUP($B12&amp;"|"&amp;GR$11,#REF!,2,0)</f>
        <v>#REF!</v>
      </c>
      <c r="GS12" t="e">
        <f>VLOOKUP($B12&amp;"|"&amp;GS$11,#REF!,2,0)</f>
        <v>#REF!</v>
      </c>
      <c r="GT12" t="e">
        <f>VLOOKUP($B12&amp;"|"&amp;GT$11,#REF!,2,0)</f>
        <v>#REF!</v>
      </c>
      <c r="GU12" t="e">
        <f>VLOOKUP($B12&amp;"|"&amp;GU$11,#REF!,2,0)</f>
        <v>#REF!</v>
      </c>
      <c r="GV12" t="e">
        <f>VLOOKUP($B12&amp;"|"&amp;GV$11,#REF!,2,0)</f>
        <v>#REF!</v>
      </c>
      <c r="GW12" t="e">
        <f>VLOOKUP($B12&amp;"|"&amp;GW$11,#REF!,2,0)</f>
        <v>#REF!</v>
      </c>
      <c r="GX12" t="e">
        <f>VLOOKUP($B12&amp;"|"&amp;GX$11,#REF!,2,0)</f>
        <v>#REF!</v>
      </c>
      <c r="GY12" t="e">
        <f>VLOOKUP($B12&amp;"|"&amp;GY$11,#REF!,2,0)</f>
        <v>#REF!</v>
      </c>
      <c r="GZ12" t="e">
        <f>VLOOKUP($B12&amp;"|"&amp;GZ$11,#REF!,2,0)</f>
        <v>#REF!</v>
      </c>
      <c r="HA12" t="e">
        <f>VLOOKUP($B12&amp;"|"&amp;HA$11,#REF!,2,0)</f>
        <v>#REF!</v>
      </c>
      <c r="HB12" t="e">
        <f>VLOOKUP($B12&amp;"|"&amp;HB$11,#REF!,2,0)</f>
        <v>#REF!</v>
      </c>
      <c r="HC12" t="e">
        <f>VLOOKUP($B12&amp;"|"&amp;HC$11,#REF!,2,0)</f>
        <v>#REF!</v>
      </c>
      <c r="HD12" t="e">
        <f>VLOOKUP($B12&amp;"|"&amp;HD$11,#REF!,2,0)</f>
        <v>#REF!</v>
      </c>
      <c r="HE12" t="e">
        <f>VLOOKUP($B12&amp;"|"&amp;HE$11,#REF!,2,0)</f>
        <v>#REF!</v>
      </c>
      <c r="HF12" t="e">
        <f>VLOOKUP($B12&amp;"|"&amp;HF$11,#REF!,2,0)</f>
        <v>#REF!</v>
      </c>
      <c r="HG12" t="e">
        <f>VLOOKUP($B12&amp;"|"&amp;HG$11,#REF!,2,0)</f>
        <v>#REF!</v>
      </c>
      <c r="HH12" t="e">
        <f>VLOOKUP($B12&amp;"|"&amp;HH$11,#REF!,2,0)</f>
        <v>#REF!</v>
      </c>
      <c r="HI12" t="e">
        <f>VLOOKUP($B12&amp;"|"&amp;HI$11,#REF!,2,0)</f>
        <v>#REF!</v>
      </c>
      <c r="HJ12" t="e">
        <f>VLOOKUP($B12&amp;"|"&amp;HJ$11,#REF!,2,0)</f>
        <v>#REF!</v>
      </c>
      <c r="HK12" t="e">
        <f>VLOOKUP($B12&amp;"|"&amp;HK$11,#REF!,2,0)</f>
        <v>#REF!</v>
      </c>
      <c r="HL12" t="e">
        <f>VLOOKUP($B12&amp;"|"&amp;HL$11,#REF!,2,0)</f>
        <v>#REF!</v>
      </c>
      <c r="HM12" t="e">
        <f>VLOOKUP($B12&amp;"|"&amp;HM$11,#REF!,2,0)</f>
        <v>#REF!</v>
      </c>
      <c r="HN12" t="e">
        <f>VLOOKUP($B12&amp;"|"&amp;HN$11,#REF!,2,0)</f>
        <v>#REF!</v>
      </c>
      <c r="HO12" t="e">
        <f>VLOOKUP($B12&amp;"|"&amp;HO$11,#REF!,2,0)</f>
        <v>#REF!</v>
      </c>
      <c r="HP12" t="e">
        <f>VLOOKUP($B12&amp;"|"&amp;HP$11,#REF!,2,0)</f>
        <v>#REF!</v>
      </c>
      <c r="HQ12" t="e">
        <f>VLOOKUP($B12&amp;"|"&amp;HQ$11,#REF!,2,0)</f>
        <v>#REF!</v>
      </c>
      <c r="HR12" t="e">
        <f>VLOOKUP($B12&amp;"|"&amp;HR$11,#REF!,2,0)</f>
        <v>#REF!</v>
      </c>
      <c r="HS12" t="e">
        <f>VLOOKUP($B12&amp;"|"&amp;HS$11,#REF!,2,0)</f>
        <v>#REF!</v>
      </c>
      <c r="HT12" t="e">
        <f>VLOOKUP($B12&amp;"|"&amp;HT$11,#REF!,2,0)</f>
        <v>#REF!</v>
      </c>
      <c r="HU12" t="e">
        <f>VLOOKUP($B12&amp;"|"&amp;HU$11,#REF!,2,0)</f>
        <v>#REF!</v>
      </c>
      <c r="HV12" t="e">
        <f>VLOOKUP($B12&amp;"|"&amp;HV$11,#REF!,2,0)</f>
        <v>#REF!</v>
      </c>
      <c r="HW12" t="e">
        <f>VLOOKUP($B12&amp;"|"&amp;HW$11,#REF!,2,0)</f>
        <v>#REF!</v>
      </c>
      <c r="HX12" t="e">
        <f>VLOOKUP($B12&amp;"|"&amp;HX$11,#REF!,2,0)</f>
        <v>#REF!</v>
      </c>
      <c r="HY12" t="e">
        <f>VLOOKUP($B12&amp;"|"&amp;HY$11,#REF!,2,0)</f>
        <v>#REF!</v>
      </c>
      <c r="HZ12" t="e">
        <f>VLOOKUP($B12&amp;"|"&amp;HZ$11,#REF!,2,0)</f>
        <v>#REF!</v>
      </c>
      <c r="IA12" t="e">
        <f>VLOOKUP($B12&amp;"|"&amp;IA$11,#REF!,2,0)</f>
        <v>#REF!</v>
      </c>
      <c r="IB12" t="e">
        <f>VLOOKUP($B12&amp;"|"&amp;IB$11,#REF!,2,0)</f>
        <v>#REF!</v>
      </c>
      <c r="IC12" t="e">
        <f>VLOOKUP($B12&amp;"|"&amp;IC$11,#REF!,2,0)</f>
        <v>#REF!</v>
      </c>
      <c r="ID12" t="e">
        <f>VLOOKUP($B12&amp;"|"&amp;ID$11,#REF!,2,0)</f>
        <v>#REF!</v>
      </c>
      <c r="IE12" t="e">
        <f>VLOOKUP($B12&amp;"|"&amp;IE$11,#REF!,2,0)</f>
        <v>#REF!</v>
      </c>
      <c r="IF12" t="e">
        <f>VLOOKUP($B12&amp;"|"&amp;IF$11,#REF!,2,0)</f>
        <v>#REF!</v>
      </c>
      <c r="IG12" t="e">
        <f>VLOOKUP($B12&amp;"|"&amp;IG$11,#REF!,2,0)</f>
        <v>#REF!</v>
      </c>
      <c r="IH12" t="e">
        <f>VLOOKUP($B12&amp;"|"&amp;IH$11,#REF!,2,0)</f>
        <v>#REF!</v>
      </c>
      <c r="II12" t="e">
        <f>VLOOKUP($B12&amp;"|"&amp;II$11,#REF!,2,0)</f>
        <v>#REF!</v>
      </c>
      <c r="IJ12" t="e">
        <f>VLOOKUP($B12&amp;"|"&amp;IJ$11,#REF!,2,0)</f>
        <v>#REF!</v>
      </c>
      <c r="IK12" t="e">
        <f>VLOOKUP($B12&amp;"|"&amp;IK$11,#REF!,2,0)</f>
        <v>#REF!</v>
      </c>
      <c r="IL12" t="e">
        <f>VLOOKUP($B12&amp;"|"&amp;IL$11,#REF!,2,0)</f>
        <v>#REF!</v>
      </c>
      <c r="IM12" t="e">
        <f>VLOOKUP($B12&amp;"|"&amp;IM$11,#REF!,2,0)</f>
        <v>#REF!</v>
      </c>
      <c r="IN12" t="e">
        <f>VLOOKUP($B12&amp;"|"&amp;IN$11,#REF!,2,0)</f>
        <v>#REF!</v>
      </c>
      <c r="IO12" t="e">
        <f>VLOOKUP($B12&amp;"|"&amp;IO$11,#REF!,2,0)</f>
        <v>#REF!</v>
      </c>
      <c r="IP12" t="e">
        <f>VLOOKUP($B12&amp;"|"&amp;IP$11,#REF!,2,0)</f>
        <v>#REF!</v>
      </c>
      <c r="IQ12" t="e">
        <f>VLOOKUP($B12&amp;"|"&amp;IQ$11,#REF!,2,0)</f>
        <v>#REF!</v>
      </c>
      <c r="IR12" t="e">
        <f>VLOOKUP($B12&amp;"|"&amp;IR$11,#REF!,2,0)</f>
        <v>#REF!</v>
      </c>
      <c r="IS12" t="e">
        <f>VLOOKUP($B12&amp;"|"&amp;IS$11,#REF!,2,0)</f>
        <v>#REF!</v>
      </c>
      <c r="IT12" t="e">
        <f>VLOOKUP($B12&amp;"|"&amp;IT$11,#REF!,2,0)</f>
        <v>#REF!</v>
      </c>
      <c r="IU12" t="e">
        <f>VLOOKUP($B12&amp;"|"&amp;IU$11,#REF!,2,0)</f>
        <v>#REF!</v>
      </c>
      <c r="IV12" t="e">
        <f>VLOOKUP($B12&amp;"|"&amp;IV$11,#REF!,2,0)</f>
        <v>#REF!</v>
      </c>
      <c r="IW12" t="e">
        <f>VLOOKUP($B12&amp;"|"&amp;IW$11,#REF!,2,0)</f>
        <v>#REF!</v>
      </c>
      <c r="IX12" t="e">
        <f>VLOOKUP($B12&amp;"|"&amp;IX$11,#REF!,2,0)</f>
        <v>#REF!</v>
      </c>
      <c r="IY12" t="e">
        <f>VLOOKUP($B12&amp;"|"&amp;IY$11,#REF!,2,0)</f>
        <v>#REF!</v>
      </c>
      <c r="IZ12" t="e">
        <f>VLOOKUP($B12&amp;"|"&amp;IZ$11,#REF!,2,0)</f>
        <v>#REF!</v>
      </c>
      <c r="JA12" t="e">
        <f>VLOOKUP($B12&amp;"|"&amp;JA$11,#REF!,2,0)</f>
        <v>#REF!</v>
      </c>
      <c r="JB12" t="e">
        <f>VLOOKUP($B12&amp;"|"&amp;JB$11,#REF!,2,0)</f>
        <v>#REF!</v>
      </c>
      <c r="JC12" t="e">
        <f>VLOOKUP($B12&amp;"|"&amp;JC$11,#REF!,2,0)</f>
        <v>#REF!</v>
      </c>
      <c r="JD12" t="e">
        <f>VLOOKUP($B12&amp;"|"&amp;JD$11,#REF!,2,0)</f>
        <v>#REF!</v>
      </c>
      <c r="JE12" t="e">
        <f>VLOOKUP($B12&amp;"|"&amp;JE$11,#REF!,2,0)</f>
        <v>#REF!</v>
      </c>
      <c r="JF12" t="e">
        <f>VLOOKUP($B12&amp;"|"&amp;JF$11,#REF!,2,0)</f>
        <v>#REF!</v>
      </c>
      <c r="JG12" t="e">
        <f>VLOOKUP($B12&amp;"|"&amp;JG$11,#REF!,2,0)</f>
        <v>#REF!</v>
      </c>
      <c r="JH12" t="e">
        <f>VLOOKUP($B12&amp;"|"&amp;JH$11,#REF!,2,0)</f>
        <v>#REF!</v>
      </c>
      <c r="JI12" t="e">
        <f>VLOOKUP($B12&amp;"|"&amp;JI$11,#REF!,2,0)</f>
        <v>#REF!</v>
      </c>
      <c r="JJ12" t="e">
        <f>VLOOKUP($B12&amp;"|"&amp;JJ$11,#REF!,2,0)</f>
        <v>#REF!</v>
      </c>
      <c r="JK12" t="e">
        <f>VLOOKUP($B12&amp;"|"&amp;JK$11,#REF!,2,0)</f>
        <v>#REF!</v>
      </c>
      <c r="JL12" t="e">
        <f>VLOOKUP($B12&amp;"|"&amp;JL$11,#REF!,2,0)</f>
        <v>#REF!</v>
      </c>
      <c r="JM12" t="e">
        <f>VLOOKUP($B12&amp;"|"&amp;JM$11,#REF!,2,0)</f>
        <v>#REF!</v>
      </c>
      <c r="JN12" t="e">
        <f>VLOOKUP($B12&amp;"|"&amp;JN$11,#REF!,2,0)</f>
        <v>#REF!</v>
      </c>
      <c r="JO12" t="e">
        <f>VLOOKUP($B12&amp;"|"&amp;JO$11,#REF!,2,0)</f>
        <v>#REF!</v>
      </c>
      <c r="JP12" t="e">
        <f>VLOOKUP($B12&amp;"|"&amp;JP$11,#REF!,2,0)</f>
        <v>#REF!</v>
      </c>
      <c r="JQ12" t="e">
        <f>VLOOKUP($B12&amp;"|"&amp;JQ$11,#REF!,2,0)</f>
        <v>#REF!</v>
      </c>
      <c r="JR12" t="e">
        <f>VLOOKUP($B12&amp;"|"&amp;JR$11,#REF!,2,0)</f>
        <v>#REF!</v>
      </c>
      <c r="JS12" t="e">
        <f>VLOOKUP($B12&amp;"|"&amp;JS$11,#REF!,2,0)</f>
        <v>#REF!</v>
      </c>
      <c r="JT12" t="e">
        <f>VLOOKUP($B12&amp;"|"&amp;JT$11,#REF!,2,0)</f>
        <v>#REF!</v>
      </c>
      <c r="JU12" t="e">
        <f>VLOOKUP($B12&amp;"|"&amp;JU$11,#REF!,2,0)</f>
        <v>#REF!</v>
      </c>
      <c r="JV12" t="e">
        <f>VLOOKUP($B12&amp;"|"&amp;JV$11,#REF!,2,0)</f>
        <v>#REF!</v>
      </c>
      <c r="JW12" t="e">
        <f>VLOOKUP($B12&amp;"|"&amp;JW$11,#REF!,2,0)</f>
        <v>#REF!</v>
      </c>
      <c r="JX12" t="e">
        <f>VLOOKUP($B12&amp;"|"&amp;JX$11,#REF!,2,0)</f>
        <v>#REF!</v>
      </c>
      <c r="JY12" t="e">
        <f>VLOOKUP($B12&amp;"|"&amp;JY$11,#REF!,2,0)</f>
        <v>#REF!</v>
      </c>
      <c r="JZ12" t="e">
        <f>VLOOKUP($B12&amp;"|"&amp;JZ$11,#REF!,2,0)</f>
        <v>#REF!</v>
      </c>
      <c r="KA12" t="e">
        <f>VLOOKUP($B12&amp;"|"&amp;KA$11,#REF!,2,0)</f>
        <v>#REF!</v>
      </c>
      <c r="KB12" t="e">
        <f>VLOOKUP($B12&amp;"|"&amp;KB$11,#REF!,2,0)</f>
        <v>#REF!</v>
      </c>
      <c r="KC12" t="e">
        <f>VLOOKUP($B12&amp;"|"&amp;KC$11,#REF!,2,0)</f>
        <v>#REF!</v>
      </c>
      <c r="KD12" t="e">
        <f>VLOOKUP($B12&amp;"|"&amp;KD$11,#REF!,2,0)</f>
        <v>#REF!</v>
      </c>
      <c r="KE12" t="e">
        <f>VLOOKUP($B12&amp;"|"&amp;KE$11,#REF!,2,0)</f>
        <v>#REF!</v>
      </c>
      <c r="KF12" t="e">
        <f>VLOOKUP($B12&amp;"|"&amp;KF$11,#REF!,2,0)</f>
        <v>#REF!</v>
      </c>
      <c r="KG12" t="e">
        <f>VLOOKUP($B12&amp;"|"&amp;KG$11,#REF!,2,0)</f>
        <v>#REF!</v>
      </c>
      <c r="KH12" t="e">
        <f>VLOOKUP($B12&amp;"|"&amp;KH$11,#REF!,2,0)</f>
        <v>#REF!</v>
      </c>
      <c r="KI12" t="e">
        <f>VLOOKUP($B12&amp;"|"&amp;KI$11,#REF!,2,0)</f>
        <v>#REF!</v>
      </c>
      <c r="KJ12" t="e">
        <f>VLOOKUP($B12&amp;"|"&amp;KJ$11,#REF!,2,0)</f>
        <v>#REF!</v>
      </c>
      <c r="KK12" t="e">
        <f>VLOOKUP($B12&amp;"|"&amp;KK$11,#REF!,2,0)</f>
        <v>#REF!</v>
      </c>
      <c r="KL12" t="e">
        <f>VLOOKUP($B12&amp;"|"&amp;KL$11,#REF!,2,0)</f>
        <v>#REF!</v>
      </c>
      <c r="KM12" t="e">
        <f>VLOOKUP($B12&amp;"|"&amp;KM$11,#REF!,2,0)</f>
        <v>#REF!</v>
      </c>
      <c r="KN12" t="e">
        <f>VLOOKUP($B12&amp;"|"&amp;KN$11,#REF!,2,0)</f>
        <v>#REF!</v>
      </c>
      <c r="KO12" t="e">
        <f>VLOOKUP($B12&amp;"|"&amp;KO$11,#REF!,2,0)</f>
        <v>#REF!</v>
      </c>
      <c r="KP12" t="e">
        <f>VLOOKUP($B12&amp;"|"&amp;KP$11,#REF!,2,0)</f>
        <v>#REF!</v>
      </c>
      <c r="KQ12" t="e">
        <f>VLOOKUP($B12&amp;"|"&amp;KQ$11,#REF!,2,0)</f>
        <v>#REF!</v>
      </c>
      <c r="KR12" t="e">
        <f>VLOOKUP($B12&amp;"|"&amp;KR$11,#REF!,2,0)</f>
        <v>#REF!</v>
      </c>
      <c r="KS12" t="e">
        <f>VLOOKUP($B12&amp;"|"&amp;KS$11,#REF!,2,0)</f>
        <v>#REF!</v>
      </c>
      <c r="KT12" t="e">
        <f>VLOOKUP($B12&amp;"|"&amp;KT$11,#REF!,2,0)</f>
        <v>#REF!</v>
      </c>
      <c r="KU12" t="e">
        <f>VLOOKUP($B12&amp;"|"&amp;KU$11,#REF!,2,0)</f>
        <v>#REF!</v>
      </c>
      <c r="KV12" t="e">
        <f>VLOOKUP($B12&amp;"|"&amp;KV$11,#REF!,2,0)</f>
        <v>#REF!</v>
      </c>
      <c r="KW12" t="e">
        <f>VLOOKUP($B12&amp;"|"&amp;KW$11,#REF!,2,0)</f>
        <v>#REF!</v>
      </c>
      <c r="KX12" t="e">
        <f>VLOOKUP($B12&amp;"|"&amp;KX$11,#REF!,2,0)</f>
        <v>#REF!</v>
      </c>
      <c r="KY12" t="e">
        <f>VLOOKUP($B12&amp;"|"&amp;KY$11,#REF!,2,0)</f>
        <v>#REF!</v>
      </c>
      <c r="KZ12" t="e">
        <f>VLOOKUP($B12&amp;"|"&amp;KZ$11,#REF!,2,0)</f>
        <v>#REF!</v>
      </c>
      <c r="LA12" t="e">
        <f>VLOOKUP($B12&amp;"|"&amp;LA$11,#REF!,2,0)</f>
        <v>#REF!</v>
      </c>
      <c r="LB12" t="e">
        <f>VLOOKUP($B12&amp;"|"&amp;LB$11,#REF!,2,0)</f>
        <v>#REF!</v>
      </c>
      <c r="LC12" t="e">
        <f>VLOOKUP($B12&amp;"|"&amp;LC$11,#REF!,2,0)</f>
        <v>#REF!</v>
      </c>
      <c r="LD12" t="e">
        <f>VLOOKUP($B12&amp;"|"&amp;LD$11,#REF!,2,0)</f>
        <v>#REF!</v>
      </c>
      <c r="LE12" t="e">
        <f>VLOOKUP($B12&amp;"|"&amp;LE$11,#REF!,2,0)</f>
        <v>#REF!</v>
      </c>
      <c r="LF12" t="e">
        <f>VLOOKUP($B12&amp;"|"&amp;LF$11,#REF!,2,0)</f>
        <v>#REF!</v>
      </c>
      <c r="LG12" t="e">
        <f>VLOOKUP($B12&amp;"|"&amp;LG$11,#REF!,2,0)</f>
        <v>#REF!</v>
      </c>
      <c r="LH12" t="e">
        <f>VLOOKUP($B12&amp;"|"&amp;LH$11,#REF!,2,0)</f>
        <v>#REF!</v>
      </c>
      <c r="LI12" t="e">
        <f>VLOOKUP($B12&amp;"|"&amp;LI$11,#REF!,2,0)</f>
        <v>#REF!</v>
      </c>
      <c r="LJ12" t="e">
        <f>VLOOKUP($B12&amp;"|"&amp;LJ$11,#REF!,2,0)</f>
        <v>#REF!</v>
      </c>
      <c r="LK12" t="e">
        <f>VLOOKUP($B12&amp;"|"&amp;LK$11,#REF!,2,0)</f>
        <v>#REF!</v>
      </c>
      <c r="LL12" t="e">
        <f>VLOOKUP($B12&amp;"|"&amp;LL$11,#REF!,2,0)</f>
        <v>#REF!</v>
      </c>
      <c r="LM12" t="e">
        <f>VLOOKUP($B12&amp;"|"&amp;LM$11,#REF!,2,0)</f>
        <v>#REF!</v>
      </c>
      <c r="LN12" t="e">
        <f>VLOOKUP($B12&amp;"|"&amp;LN$11,#REF!,2,0)</f>
        <v>#REF!</v>
      </c>
      <c r="LO12" t="e">
        <f>VLOOKUP($B12&amp;"|"&amp;LO$11,#REF!,2,0)</f>
        <v>#REF!</v>
      </c>
      <c r="LP12" t="e">
        <f>VLOOKUP($B12&amp;"|"&amp;LP$11,#REF!,2,0)</f>
        <v>#REF!</v>
      </c>
      <c r="LQ12" t="e">
        <f>VLOOKUP($B12&amp;"|"&amp;LQ$11,#REF!,2,0)</f>
        <v>#REF!</v>
      </c>
      <c r="LR12" t="e">
        <f>VLOOKUP($B12&amp;"|"&amp;LR$11,#REF!,2,0)</f>
        <v>#REF!</v>
      </c>
      <c r="LS12" t="e">
        <f>VLOOKUP($B12&amp;"|"&amp;LS$11,#REF!,2,0)</f>
        <v>#REF!</v>
      </c>
      <c r="LT12" t="e">
        <f>VLOOKUP($B12&amp;"|"&amp;LT$11,#REF!,2,0)</f>
        <v>#REF!</v>
      </c>
      <c r="LU12" t="e">
        <f>VLOOKUP($B12&amp;"|"&amp;LU$11,#REF!,2,0)</f>
        <v>#REF!</v>
      </c>
      <c r="LV12" t="e">
        <f>VLOOKUP($B12&amp;"|"&amp;LV$11,#REF!,2,0)</f>
        <v>#REF!</v>
      </c>
      <c r="LW12" t="e">
        <f>VLOOKUP($B12&amp;"|"&amp;LW$11,#REF!,2,0)</f>
        <v>#REF!</v>
      </c>
      <c r="LX12" t="e">
        <f>VLOOKUP($B12&amp;"|"&amp;LX$11,#REF!,2,0)</f>
        <v>#REF!</v>
      </c>
      <c r="LY12" t="e">
        <f>VLOOKUP($B12&amp;"|"&amp;LY$11,#REF!,2,0)</f>
        <v>#REF!</v>
      </c>
      <c r="LZ12" t="e">
        <f>VLOOKUP($B12&amp;"|"&amp;LZ$11,#REF!,2,0)</f>
        <v>#REF!</v>
      </c>
      <c r="MA12" t="e">
        <f>VLOOKUP($B12&amp;"|"&amp;MA$11,#REF!,2,0)</f>
        <v>#REF!</v>
      </c>
      <c r="MB12" t="e">
        <f>VLOOKUP($B12&amp;"|"&amp;MB$11,#REF!,2,0)</f>
        <v>#REF!</v>
      </c>
      <c r="MC12" t="e">
        <f>VLOOKUP($B12&amp;"|"&amp;MC$11,#REF!,2,0)</f>
        <v>#REF!</v>
      </c>
      <c r="MD12" t="e">
        <f>VLOOKUP($B12&amp;"|"&amp;MD$11,#REF!,2,0)</f>
        <v>#REF!</v>
      </c>
      <c r="ME12" t="e">
        <f>VLOOKUP($B12&amp;"|"&amp;ME$11,#REF!,2,0)</f>
        <v>#REF!</v>
      </c>
      <c r="MF12" t="e">
        <f>VLOOKUP($B12&amp;"|"&amp;MF$11,#REF!,2,0)</f>
        <v>#REF!</v>
      </c>
      <c r="MG12" t="e">
        <f>VLOOKUP($B12&amp;"|"&amp;MG$11,#REF!,2,0)</f>
        <v>#REF!</v>
      </c>
      <c r="MH12" t="e">
        <f>VLOOKUP($B12&amp;"|"&amp;MH$11,#REF!,2,0)</f>
        <v>#REF!</v>
      </c>
      <c r="MI12" t="e">
        <f>VLOOKUP($B12&amp;"|"&amp;MI$11,#REF!,2,0)</f>
        <v>#REF!</v>
      </c>
      <c r="MJ12" t="e">
        <f>VLOOKUP($B12&amp;"|"&amp;MJ$11,#REF!,2,0)</f>
        <v>#REF!</v>
      </c>
      <c r="MK12" t="e">
        <f>VLOOKUP($B12&amp;"|"&amp;MK$11,#REF!,2,0)</f>
        <v>#REF!</v>
      </c>
      <c r="ML12" t="e">
        <f>VLOOKUP($B12&amp;"|"&amp;ML$11,#REF!,2,0)</f>
        <v>#REF!</v>
      </c>
      <c r="MM12" t="e">
        <f>VLOOKUP($B12&amp;"|"&amp;MM$11,#REF!,2,0)</f>
        <v>#REF!</v>
      </c>
      <c r="MN12" t="e">
        <f>VLOOKUP($B12&amp;"|"&amp;MN$11,#REF!,2,0)</f>
        <v>#REF!</v>
      </c>
      <c r="MO12" t="e">
        <f>VLOOKUP($B12&amp;"|"&amp;MO$11,#REF!,2,0)</f>
        <v>#REF!</v>
      </c>
      <c r="MP12" t="e">
        <f>VLOOKUP($B12&amp;"|"&amp;MP$11,#REF!,2,0)</f>
        <v>#REF!</v>
      </c>
      <c r="MQ12" t="e">
        <f>VLOOKUP($B12&amp;"|"&amp;MQ$11,#REF!,2,0)</f>
        <v>#REF!</v>
      </c>
      <c r="MR12" t="e">
        <f>VLOOKUP($B12&amp;"|"&amp;MR$11,#REF!,2,0)</f>
        <v>#REF!</v>
      </c>
      <c r="MS12" t="e">
        <f>VLOOKUP($B12&amp;"|"&amp;MS$11,#REF!,2,0)</f>
        <v>#REF!</v>
      </c>
      <c r="MT12" t="e">
        <f>VLOOKUP($B12&amp;"|"&amp;MT$11,#REF!,2,0)</f>
        <v>#REF!</v>
      </c>
      <c r="MU12" t="e">
        <f>VLOOKUP($B12&amp;"|"&amp;MU$11,#REF!,2,0)</f>
        <v>#REF!</v>
      </c>
      <c r="MV12" t="e">
        <f>VLOOKUP($B12&amp;"|"&amp;MV$11,#REF!,2,0)</f>
        <v>#REF!</v>
      </c>
      <c r="MW12" t="e">
        <f>VLOOKUP($B12&amp;"|"&amp;MW$11,#REF!,2,0)</f>
        <v>#REF!</v>
      </c>
      <c r="MX12" t="e">
        <f>VLOOKUP($B12&amp;"|"&amp;MX$11,#REF!,2,0)</f>
        <v>#REF!</v>
      </c>
      <c r="MY12" t="e">
        <f>VLOOKUP($B12&amp;"|"&amp;MY$11,#REF!,2,0)</f>
        <v>#REF!</v>
      </c>
      <c r="MZ12" t="e">
        <f>VLOOKUP($B12&amp;"|"&amp;MZ$11,#REF!,2,0)</f>
        <v>#REF!</v>
      </c>
      <c r="NA12" t="e">
        <f>VLOOKUP($B12&amp;"|"&amp;NA$11,#REF!,2,0)</f>
        <v>#REF!</v>
      </c>
      <c r="NB12" t="e">
        <f>VLOOKUP($B12&amp;"|"&amp;NB$11,#REF!,2,0)</f>
        <v>#REF!</v>
      </c>
      <c r="NC12" t="e">
        <f>VLOOKUP($B12&amp;"|"&amp;NC$11,#REF!,2,0)</f>
        <v>#REF!</v>
      </c>
      <c r="ND12" t="e">
        <f>VLOOKUP($B12&amp;"|"&amp;ND$11,#REF!,2,0)</f>
        <v>#REF!</v>
      </c>
      <c r="NE12" t="e">
        <f>VLOOKUP($B12&amp;"|"&amp;NE$11,#REF!,2,0)</f>
        <v>#REF!</v>
      </c>
      <c r="NF12" t="e">
        <f>VLOOKUP($B12&amp;"|"&amp;NF$11,#REF!,2,0)</f>
        <v>#REF!</v>
      </c>
      <c r="NG12" t="e">
        <f>VLOOKUP($B12&amp;"|"&amp;NG$11,#REF!,2,0)</f>
        <v>#REF!</v>
      </c>
      <c r="NH12" t="e">
        <f>VLOOKUP($B12&amp;"|"&amp;NH$11,#REF!,2,0)</f>
        <v>#REF!</v>
      </c>
      <c r="NI12" t="e">
        <f>VLOOKUP($B12&amp;"|"&amp;NI$11,#REF!,2,0)</f>
        <v>#REF!</v>
      </c>
      <c r="NJ12" t="e">
        <f>VLOOKUP($B12&amp;"|"&amp;NJ$11,#REF!,2,0)</f>
        <v>#REF!</v>
      </c>
      <c r="NK12" t="e">
        <f>VLOOKUP($B12&amp;"|"&amp;NK$11,#REF!,2,0)</f>
        <v>#REF!</v>
      </c>
      <c r="NL12" t="e">
        <f>VLOOKUP($B12&amp;"|"&amp;NL$11,#REF!,2,0)</f>
        <v>#REF!</v>
      </c>
      <c r="NM12" t="e">
        <f>VLOOKUP($B12&amp;"|"&amp;NM$11,#REF!,2,0)</f>
        <v>#REF!</v>
      </c>
      <c r="NN12" t="e">
        <f>VLOOKUP($B12&amp;"|"&amp;NN$11,#REF!,2,0)</f>
        <v>#REF!</v>
      </c>
      <c r="NO12" t="e">
        <f>VLOOKUP($B12&amp;"|"&amp;NO$11,#REF!,2,0)</f>
        <v>#REF!</v>
      </c>
      <c r="NP12" t="e">
        <f>VLOOKUP($B12&amp;"|"&amp;NP$11,#REF!,2,0)</f>
        <v>#REF!</v>
      </c>
      <c r="NQ12" t="e">
        <f>VLOOKUP($B12&amp;"|"&amp;NQ$11,#REF!,2,0)</f>
        <v>#REF!</v>
      </c>
      <c r="NR12" t="e">
        <f>VLOOKUP($B12&amp;"|"&amp;NR$11,#REF!,2,0)</f>
        <v>#REF!</v>
      </c>
      <c r="NS12" t="e">
        <f>VLOOKUP($B12&amp;"|"&amp;NS$11,#REF!,2,0)</f>
        <v>#REF!</v>
      </c>
      <c r="NT12" t="e">
        <f>VLOOKUP($B12&amp;"|"&amp;NT$11,#REF!,2,0)</f>
        <v>#REF!</v>
      </c>
      <c r="NU12" t="e">
        <f>VLOOKUP($B12&amp;"|"&amp;NU$11,#REF!,2,0)</f>
        <v>#REF!</v>
      </c>
      <c r="NV12" t="e">
        <f>VLOOKUP($B12&amp;"|"&amp;NV$11,#REF!,2,0)</f>
        <v>#REF!</v>
      </c>
      <c r="NW12" t="e">
        <f>VLOOKUP($B12&amp;"|"&amp;NW$11,#REF!,2,0)</f>
        <v>#REF!</v>
      </c>
      <c r="NX12" t="e">
        <f>VLOOKUP($B12&amp;"|"&amp;NX$11,#REF!,2,0)</f>
        <v>#REF!</v>
      </c>
      <c r="NY12" t="e">
        <f>VLOOKUP($B12&amp;"|"&amp;NY$11,#REF!,2,0)</f>
        <v>#REF!</v>
      </c>
      <c r="NZ12" t="e">
        <f>VLOOKUP($B12&amp;"|"&amp;NZ$11,#REF!,2,0)</f>
        <v>#REF!</v>
      </c>
      <c r="OA12" t="e">
        <f>VLOOKUP($B12&amp;"|"&amp;OA$11,#REF!,2,0)</f>
        <v>#REF!</v>
      </c>
      <c r="OB12" t="e">
        <f>VLOOKUP($B12&amp;"|"&amp;OB$11,#REF!,2,0)</f>
        <v>#REF!</v>
      </c>
      <c r="OC12" t="e">
        <f>VLOOKUP($B12&amp;"|"&amp;OC$11,#REF!,2,0)</f>
        <v>#REF!</v>
      </c>
      <c r="OD12" t="e">
        <f>VLOOKUP($B12&amp;"|"&amp;OD$11,#REF!,2,0)</f>
        <v>#REF!</v>
      </c>
      <c r="OE12" t="e">
        <f>VLOOKUP($B12&amp;"|"&amp;OE$11,#REF!,2,0)</f>
        <v>#REF!</v>
      </c>
      <c r="OF12" t="e">
        <f>VLOOKUP($B12&amp;"|"&amp;OF$11,#REF!,2,0)</f>
        <v>#REF!</v>
      </c>
      <c r="OG12" t="e">
        <f>VLOOKUP($B12&amp;"|"&amp;OG$11,#REF!,2,0)</f>
        <v>#REF!</v>
      </c>
      <c r="OH12" t="e">
        <f>VLOOKUP($B12&amp;"|"&amp;OH$11,#REF!,2,0)</f>
        <v>#REF!</v>
      </c>
      <c r="OI12" t="e">
        <f>VLOOKUP($B12&amp;"|"&amp;OI$11,#REF!,2,0)</f>
        <v>#REF!</v>
      </c>
      <c r="OJ12" t="e">
        <f>VLOOKUP($B12&amp;"|"&amp;OJ$11,#REF!,2,0)</f>
        <v>#REF!</v>
      </c>
      <c r="OK12" t="e">
        <f>VLOOKUP($B12&amp;"|"&amp;OK$11,#REF!,2,0)</f>
        <v>#REF!</v>
      </c>
      <c r="OL12" t="e">
        <f>VLOOKUP($B12&amp;"|"&amp;OL$11,#REF!,2,0)</f>
        <v>#REF!</v>
      </c>
    </row>
    <row r="13" spans="1:402">
      <c r="A13" s="2" t="s">
        <v>143</v>
      </c>
      <c r="B13" t="s">
        <v>300</v>
      </c>
      <c r="C13" s="2" t="s">
        <v>144</v>
      </c>
      <c r="D13" s="2" t="s">
        <v>145</v>
      </c>
      <c r="E13" s="2" t="s">
        <v>105</v>
      </c>
      <c r="F13" s="2" t="s">
        <v>2</v>
      </c>
      <c r="G13" t="e">
        <f>VLOOKUP($B13&amp;"|"&amp;G$11,#REF!,2,0)</f>
        <v>#REF!</v>
      </c>
      <c r="H13" t="e">
        <f>VLOOKUP($B13&amp;"|"&amp;H$11,#REF!,2,0)</f>
        <v>#REF!</v>
      </c>
      <c r="I13" t="e">
        <f>VLOOKUP($B13&amp;"|"&amp;I$11,#REF!,2,0)</f>
        <v>#REF!</v>
      </c>
      <c r="J13" t="e">
        <f>VLOOKUP($B13&amp;"|"&amp;J$11,#REF!,2,0)</f>
        <v>#REF!</v>
      </c>
      <c r="K13" t="e">
        <f>VLOOKUP($B13&amp;"|"&amp;K$11,#REF!,2,0)</f>
        <v>#REF!</v>
      </c>
      <c r="L13" t="e">
        <f>VLOOKUP($B13&amp;"|"&amp;L$11,#REF!,2,0)</f>
        <v>#REF!</v>
      </c>
      <c r="M13" t="e">
        <f>VLOOKUP($B13&amp;"|"&amp;M$11,#REF!,2,0)</f>
        <v>#REF!</v>
      </c>
      <c r="N13" t="e">
        <f>VLOOKUP($B13&amp;"|"&amp;N$11,#REF!,2,0)</f>
        <v>#REF!</v>
      </c>
      <c r="O13" t="e">
        <f>VLOOKUP($B13&amp;"|"&amp;O$11,#REF!,2,0)</f>
        <v>#REF!</v>
      </c>
      <c r="P13" t="e">
        <f>VLOOKUP($B13&amp;"|"&amp;P$11,#REF!,2,0)</f>
        <v>#REF!</v>
      </c>
      <c r="Q13" t="e">
        <f>VLOOKUP($B13&amp;"|"&amp;Q$11,#REF!,2,0)</f>
        <v>#REF!</v>
      </c>
      <c r="R13" t="e">
        <f>VLOOKUP($B13&amp;"|"&amp;R$11,#REF!,2,0)</f>
        <v>#REF!</v>
      </c>
      <c r="S13" t="e">
        <f>VLOOKUP($B13&amp;"|"&amp;S$11,#REF!,2,0)</f>
        <v>#REF!</v>
      </c>
      <c r="T13" t="e">
        <f>VLOOKUP($B13&amp;"|"&amp;T$11,#REF!,2,0)</f>
        <v>#REF!</v>
      </c>
      <c r="U13" t="e">
        <f>VLOOKUP($B13&amp;"|"&amp;U$11,#REF!,2,0)</f>
        <v>#REF!</v>
      </c>
      <c r="V13" t="e">
        <f>VLOOKUP($B13&amp;"|"&amp;V$11,#REF!,2,0)</f>
        <v>#REF!</v>
      </c>
      <c r="W13" t="e">
        <f>VLOOKUP($B13&amp;"|"&amp;W$11,#REF!,2,0)</f>
        <v>#REF!</v>
      </c>
      <c r="X13" t="e">
        <f>VLOOKUP($B13&amp;"|"&amp;X$11,#REF!,2,0)</f>
        <v>#REF!</v>
      </c>
      <c r="Y13" t="e">
        <f>VLOOKUP($B13&amp;"|"&amp;Y$11,#REF!,2,0)</f>
        <v>#REF!</v>
      </c>
      <c r="Z13" t="e">
        <f>VLOOKUP($B13&amp;"|"&amp;Z$11,#REF!,2,0)</f>
        <v>#REF!</v>
      </c>
      <c r="AA13" t="e">
        <f>VLOOKUP($B13&amp;"|"&amp;AA$11,#REF!,2,0)</f>
        <v>#REF!</v>
      </c>
      <c r="AB13" t="e">
        <f>VLOOKUP($B13&amp;"|"&amp;AB$11,#REF!,2,0)</f>
        <v>#REF!</v>
      </c>
      <c r="AC13" t="e">
        <f>VLOOKUP($B13&amp;"|"&amp;AC$11,#REF!,2,0)</f>
        <v>#REF!</v>
      </c>
      <c r="AD13" t="e">
        <f>VLOOKUP($B13&amp;"|"&amp;AD$11,#REF!,2,0)</f>
        <v>#REF!</v>
      </c>
      <c r="AE13" t="e">
        <f>VLOOKUP($B13&amp;"|"&amp;AE$11,#REF!,2,0)</f>
        <v>#REF!</v>
      </c>
      <c r="AF13" t="e">
        <f>VLOOKUP($B13&amp;"|"&amp;AF$11,#REF!,2,0)</f>
        <v>#REF!</v>
      </c>
      <c r="AG13" t="e">
        <f>VLOOKUP($B13&amp;"|"&amp;AG$11,#REF!,2,0)</f>
        <v>#REF!</v>
      </c>
      <c r="AH13" t="e">
        <f>VLOOKUP($B13&amp;"|"&amp;AH$11,#REF!,2,0)</f>
        <v>#REF!</v>
      </c>
      <c r="AI13" t="e">
        <f>VLOOKUP($B13&amp;"|"&amp;AI$11,#REF!,2,0)</f>
        <v>#REF!</v>
      </c>
      <c r="AJ13" t="e">
        <f>VLOOKUP($B13&amp;"|"&amp;AJ$11,#REF!,2,0)</f>
        <v>#REF!</v>
      </c>
      <c r="AK13" t="e">
        <f>VLOOKUP($B13&amp;"|"&amp;AK$11,#REF!,2,0)</f>
        <v>#REF!</v>
      </c>
      <c r="AL13" t="e">
        <f>VLOOKUP($B13&amp;"|"&amp;AL$11,#REF!,2,0)</f>
        <v>#REF!</v>
      </c>
      <c r="AM13" t="e">
        <f>VLOOKUP($B13&amp;"|"&amp;AM$11,#REF!,2,0)</f>
        <v>#REF!</v>
      </c>
      <c r="AN13" t="e">
        <f>VLOOKUP($B13&amp;"|"&amp;AN$11,#REF!,2,0)</f>
        <v>#REF!</v>
      </c>
      <c r="AO13" t="e">
        <f>VLOOKUP($B13&amp;"|"&amp;AO$11,#REF!,2,0)</f>
        <v>#REF!</v>
      </c>
      <c r="AP13" t="e">
        <f>VLOOKUP($B13&amp;"|"&amp;AP$11,#REF!,2,0)</f>
        <v>#REF!</v>
      </c>
      <c r="AQ13" t="e">
        <f>VLOOKUP($B13&amp;"|"&amp;AQ$11,#REF!,2,0)</f>
        <v>#REF!</v>
      </c>
      <c r="AR13" t="e">
        <f>VLOOKUP($B13&amp;"|"&amp;AR$11,#REF!,2,0)</f>
        <v>#REF!</v>
      </c>
      <c r="AS13" t="e">
        <f>VLOOKUP($B13&amp;"|"&amp;AS$11,#REF!,2,0)</f>
        <v>#REF!</v>
      </c>
      <c r="AT13" t="e">
        <f>VLOOKUP($B13&amp;"|"&amp;AT$11,#REF!,2,0)</f>
        <v>#REF!</v>
      </c>
      <c r="AU13" t="e">
        <f>VLOOKUP($B13&amp;"|"&amp;AU$11,#REF!,2,0)</f>
        <v>#REF!</v>
      </c>
      <c r="AV13" t="e">
        <f>VLOOKUP($B13&amp;"|"&amp;AV$11,#REF!,2,0)</f>
        <v>#REF!</v>
      </c>
      <c r="AW13" t="e">
        <f>VLOOKUP($B13&amp;"|"&amp;AW$11,#REF!,2,0)</f>
        <v>#REF!</v>
      </c>
      <c r="AX13" t="e">
        <f>VLOOKUP($B13&amp;"|"&amp;AX$11,#REF!,2,0)</f>
        <v>#REF!</v>
      </c>
      <c r="AY13" t="e">
        <f>VLOOKUP($B13&amp;"|"&amp;AY$11,#REF!,2,0)</f>
        <v>#REF!</v>
      </c>
      <c r="AZ13" t="e">
        <f>VLOOKUP($B13&amp;"|"&amp;AZ$11,#REF!,2,0)</f>
        <v>#REF!</v>
      </c>
      <c r="BA13" t="e">
        <f>VLOOKUP($B13&amp;"|"&amp;BA$11,#REF!,2,0)</f>
        <v>#REF!</v>
      </c>
      <c r="BB13" t="e">
        <f>VLOOKUP($B13&amp;"|"&amp;BB$11,#REF!,2,0)</f>
        <v>#REF!</v>
      </c>
      <c r="BC13" t="e">
        <f>VLOOKUP($B13&amp;"|"&amp;BC$11,#REF!,2,0)</f>
        <v>#REF!</v>
      </c>
      <c r="BD13" t="e">
        <f>VLOOKUP($B13&amp;"|"&amp;BD$11,#REF!,2,0)</f>
        <v>#REF!</v>
      </c>
      <c r="BE13" t="e">
        <f>VLOOKUP($B13&amp;"|"&amp;BE$11,#REF!,2,0)</f>
        <v>#REF!</v>
      </c>
      <c r="BF13" t="e">
        <f>VLOOKUP($B13&amp;"|"&amp;BF$11,#REF!,2,0)</f>
        <v>#REF!</v>
      </c>
      <c r="BG13" t="e">
        <f>VLOOKUP($B13&amp;"|"&amp;BG$11,#REF!,2,0)</f>
        <v>#REF!</v>
      </c>
      <c r="BH13" t="e">
        <f>VLOOKUP($B13&amp;"|"&amp;BH$11,#REF!,2,0)</f>
        <v>#REF!</v>
      </c>
      <c r="BI13" t="e">
        <f>VLOOKUP($B13&amp;"|"&amp;BI$11,#REF!,2,0)</f>
        <v>#REF!</v>
      </c>
      <c r="BJ13" t="e">
        <f>VLOOKUP($B13&amp;"|"&amp;BJ$11,#REF!,2,0)</f>
        <v>#REF!</v>
      </c>
      <c r="BK13" t="e">
        <f>VLOOKUP($B13&amp;"|"&amp;BK$11,#REF!,2,0)</f>
        <v>#REF!</v>
      </c>
      <c r="BL13" t="e">
        <f>VLOOKUP($B13&amp;"|"&amp;BL$11,#REF!,2,0)</f>
        <v>#REF!</v>
      </c>
      <c r="BM13" t="e">
        <f>VLOOKUP($B13&amp;"|"&amp;BM$11,#REF!,2,0)</f>
        <v>#REF!</v>
      </c>
      <c r="BN13" t="e">
        <f>VLOOKUP($B13&amp;"|"&amp;BN$11,#REF!,2,0)</f>
        <v>#REF!</v>
      </c>
      <c r="BO13" t="e">
        <f>VLOOKUP($B13&amp;"|"&amp;BO$11,#REF!,2,0)</f>
        <v>#REF!</v>
      </c>
      <c r="BP13" t="e">
        <f>VLOOKUP($B13&amp;"|"&amp;BP$11,#REF!,2,0)</f>
        <v>#REF!</v>
      </c>
      <c r="BQ13" t="e">
        <f>VLOOKUP($B13&amp;"|"&amp;BQ$11,#REF!,2,0)</f>
        <v>#REF!</v>
      </c>
      <c r="BR13" t="e">
        <f>VLOOKUP($B13&amp;"|"&amp;BR$11,#REF!,2,0)</f>
        <v>#REF!</v>
      </c>
      <c r="BS13" t="e">
        <f>VLOOKUP($B13&amp;"|"&amp;BS$11,#REF!,2,0)</f>
        <v>#REF!</v>
      </c>
      <c r="BT13" t="e">
        <f>VLOOKUP($B13&amp;"|"&amp;BT$11,#REF!,2,0)</f>
        <v>#REF!</v>
      </c>
      <c r="BU13" t="e">
        <f>VLOOKUP($B13&amp;"|"&amp;BU$11,#REF!,2,0)</f>
        <v>#REF!</v>
      </c>
      <c r="BV13" t="e">
        <f>VLOOKUP($B13&amp;"|"&amp;BV$11,#REF!,2,0)</f>
        <v>#REF!</v>
      </c>
      <c r="BW13" t="e">
        <f>VLOOKUP($B13&amp;"|"&amp;BW$11,#REF!,2,0)</f>
        <v>#REF!</v>
      </c>
      <c r="BX13" t="e">
        <f>VLOOKUP($B13&amp;"|"&amp;BX$11,#REF!,2,0)</f>
        <v>#REF!</v>
      </c>
      <c r="BY13" t="e">
        <f>VLOOKUP($B13&amp;"|"&amp;BY$11,#REF!,2,0)</f>
        <v>#REF!</v>
      </c>
      <c r="BZ13" t="e">
        <f>VLOOKUP($B13&amp;"|"&amp;BZ$11,#REF!,2,0)</f>
        <v>#REF!</v>
      </c>
      <c r="CA13" t="e">
        <f>VLOOKUP($B13&amp;"|"&amp;CA$11,#REF!,2,0)</f>
        <v>#REF!</v>
      </c>
      <c r="CB13" t="e">
        <f>VLOOKUP($B13&amp;"|"&amp;CB$11,#REF!,2,0)</f>
        <v>#REF!</v>
      </c>
      <c r="CC13" t="e">
        <f>VLOOKUP($B13&amp;"|"&amp;CC$11,#REF!,2,0)</f>
        <v>#REF!</v>
      </c>
      <c r="CD13" t="e">
        <f>VLOOKUP($B13&amp;"|"&amp;CD$11,#REF!,2,0)</f>
        <v>#REF!</v>
      </c>
      <c r="CE13" t="e">
        <f>VLOOKUP($B13&amp;"|"&amp;CE$11,#REF!,2,0)</f>
        <v>#REF!</v>
      </c>
      <c r="CF13" t="e">
        <f>VLOOKUP($B13&amp;"|"&amp;CF$11,#REF!,2,0)</f>
        <v>#REF!</v>
      </c>
      <c r="CG13" t="e">
        <f>VLOOKUP($B13&amp;"|"&amp;CG$11,#REF!,2,0)</f>
        <v>#REF!</v>
      </c>
      <c r="CH13" t="e">
        <f>VLOOKUP($B13&amp;"|"&amp;CH$11,#REF!,2,0)</f>
        <v>#REF!</v>
      </c>
      <c r="CI13" t="e">
        <f>VLOOKUP($B13&amp;"|"&amp;CI$11,#REF!,2,0)</f>
        <v>#REF!</v>
      </c>
      <c r="CJ13" t="e">
        <f>VLOOKUP($B13&amp;"|"&amp;CJ$11,#REF!,2,0)</f>
        <v>#REF!</v>
      </c>
      <c r="CK13" t="e">
        <f>VLOOKUP($B13&amp;"|"&amp;CK$11,#REF!,2,0)</f>
        <v>#REF!</v>
      </c>
      <c r="CL13" t="e">
        <f>VLOOKUP($B13&amp;"|"&amp;CL$11,#REF!,2,0)</f>
        <v>#REF!</v>
      </c>
      <c r="CM13" t="e">
        <f>VLOOKUP($B13&amp;"|"&amp;CM$11,#REF!,2,0)</f>
        <v>#REF!</v>
      </c>
      <c r="CN13" t="e">
        <f>VLOOKUP($B13&amp;"|"&amp;CN$11,#REF!,2,0)</f>
        <v>#REF!</v>
      </c>
      <c r="CO13" t="e">
        <f>VLOOKUP($B13&amp;"|"&amp;CO$11,#REF!,2,0)</f>
        <v>#REF!</v>
      </c>
      <c r="CP13" t="e">
        <f>VLOOKUP($B13&amp;"|"&amp;CP$11,#REF!,2,0)</f>
        <v>#REF!</v>
      </c>
      <c r="CQ13" t="e">
        <f>VLOOKUP($B13&amp;"|"&amp;CQ$11,#REF!,2,0)</f>
        <v>#REF!</v>
      </c>
      <c r="CR13" t="e">
        <f>VLOOKUP($B13&amp;"|"&amp;CR$11,#REF!,2,0)</f>
        <v>#REF!</v>
      </c>
      <c r="CS13" t="e">
        <f>VLOOKUP($B13&amp;"|"&amp;CS$11,#REF!,2,0)</f>
        <v>#REF!</v>
      </c>
      <c r="CT13" t="e">
        <f>VLOOKUP($B13&amp;"|"&amp;CT$11,#REF!,2,0)</f>
        <v>#REF!</v>
      </c>
      <c r="CU13" t="e">
        <f>VLOOKUP($B13&amp;"|"&amp;CU$11,#REF!,2,0)</f>
        <v>#REF!</v>
      </c>
      <c r="CV13" t="e">
        <f>VLOOKUP($B13&amp;"|"&amp;CV$11,#REF!,2,0)</f>
        <v>#REF!</v>
      </c>
      <c r="CW13" t="e">
        <f>VLOOKUP($B13&amp;"|"&amp;CW$11,#REF!,2,0)</f>
        <v>#REF!</v>
      </c>
      <c r="CX13" t="e">
        <f>VLOOKUP($B13&amp;"|"&amp;CX$11,#REF!,2,0)</f>
        <v>#REF!</v>
      </c>
      <c r="CY13" t="e">
        <f>VLOOKUP($B13&amp;"|"&amp;CY$11,#REF!,2,0)</f>
        <v>#REF!</v>
      </c>
      <c r="CZ13" t="e">
        <f>VLOOKUP($B13&amp;"|"&amp;CZ$11,#REF!,2,0)</f>
        <v>#REF!</v>
      </c>
      <c r="DA13" t="e">
        <f>VLOOKUP($B13&amp;"|"&amp;DA$11,#REF!,2,0)</f>
        <v>#REF!</v>
      </c>
      <c r="DB13" t="e">
        <f>VLOOKUP($B13&amp;"|"&amp;DB$11,#REF!,2,0)</f>
        <v>#REF!</v>
      </c>
      <c r="DC13" t="e">
        <f>VLOOKUP($B13&amp;"|"&amp;DC$11,#REF!,2,0)</f>
        <v>#REF!</v>
      </c>
      <c r="DD13" t="e">
        <f>VLOOKUP($B13&amp;"|"&amp;DD$11,#REF!,2,0)</f>
        <v>#REF!</v>
      </c>
      <c r="DE13" t="e">
        <f>VLOOKUP($B13&amp;"|"&amp;DE$11,#REF!,2,0)</f>
        <v>#REF!</v>
      </c>
      <c r="DF13" t="e">
        <f>VLOOKUP($B13&amp;"|"&amp;DF$11,#REF!,2,0)</f>
        <v>#REF!</v>
      </c>
      <c r="DG13" t="e">
        <f>VLOOKUP($B13&amp;"|"&amp;DG$11,#REF!,2,0)</f>
        <v>#REF!</v>
      </c>
      <c r="DH13" t="e">
        <f>VLOOKUP($B13&amp;"|"&amp;DH$11,#REF!,2,0)</f>
        <v>#REF!</v>
      </c>
      <c r="DI13" t="e">
        <f>VLOOKUP($B13&amp;"|"&amp;DI$11,#REF!,2,0)</f>
        <v>#REF!</v>
      </c>
      <c r="DJ13" t="e">
        <f>VLOOKUP($B13&amp;"|"&amp;DJ$11,#REF!,2,0)</f>
        <v>#REF!</v>
      </c>
      <c r="DK13" t="e">
        <f>VLOOKUP($B13&amp;"|"&amp;DK$11,#REF!,2,0)</f>
        <v>#REF!</v>
      </c>
      <c r="DL13" t="e">
        <f>VLOOKUP($B13&amp;"|"&amp;DL$11,#REF!,2,0)</f>
        <v>#REF!</v>
      </c>
      <c r="DM13" t="e">
        <f>VLOOKUP($B13&amp;"|"&amp;DM$11,#REF!,2,0)</f>
        <v>#REF!</v>
      </c>
      <c r="DN13" t="e">
        <f>VLOOKUP($B13&amp;"|"&amp;DN$11,#REF!,2,0)</f>
        <v>#REF!</v>
      </c>
      <c r="DO13" t="e">
        <f>VLOOKUP($B13&amp;"|"&amp;DO$11,#REF!,2,0)</f>
        <v>#REF!</v>
      </c>
      <c r="DP13" t="e">
        <f>VLOOKUP($B13&amp;"|"&amp;DP$11,#REF!,2,0)</f>
        <v>#REF!</v>
      </c>
      <c r="DQ13" t="e">
        <f>VLOOKUP($B13&amp;"|"&amp;DQ$11,#REF!,2,0)</f>
        <v>#REF!</v>
      </c>
      <c r="DR13" t="e">
        <f>VLOOKUP($B13&amp;"|"&amp;DR$11,#REF!,2,0)</f>
        <v>#REF!</v>
      </c>
      <c r="DS13" t="e">
        <f>VLOOKUP($B13&amp;"|"&amp;DS$11,#REF!,2,0)</f>
        <v>#REF!</v>
      </c>
      <c r="DT13" t="e">
        <f>VLOOKUP($B13&amp;"|"&amp;DT$11,#REF!,2,0)</f>
        <v>#REF!</v>
      </c>
      <c r="DU13" t="e">
        <f>VLOOKUP($B13&amp;"|"&amp;DU$11,#REF!,2,0)</f>
        <v>#REF!</v>
      </c>
      <c r="DV13" t="e">
        <f>VLOOKUP($B13&amp;"|"&amp;DV$11,#REF!,2,0)</f>
        <v>#REF!</v>
      </c>
      <c r="DW13" t="e">
        <f>VLOOKUP($B13&amp;"|"&amp;DW$11,#REF!,2,0)</f>
        <v>#REF!</v>
      </c>
      <c r="DX13" t="e">
        <f>VLOOKUP($B13&amp;"|"&amp;DX$11,#REF!,2,0)</f>
        <v>#REF!</v>
      </c>
      <c r="DY13" t="e">
        <f>VLOOKUP($B13&amp;"|"&amp;DY$11,#REF!,2,0)</f>
        <v>#REF!</v>
      </c>
      <c r="DZ13" t="e">
        <f>VLOOKUP($B13&amp;"|"&amp;DZ$11,#REF!,2,0)</f>
        <v>#REF!</v>
      </c>
      <c r="EA13" t="e">
        <f>VLOOKUP($B13&amp;"|"&amp;EA$11,#REF!,2,0)</f>
        <v>#REF!</v>
      </c>
      <c r="EB13" t="e">
        <f>VLOOKUP($B13&amp;"|"&amp;EB$11,#REF!,2,0)</f>
        <v>#REF!</v>
      </c>
      <c r="EC13" t="e">
        <f>VLOOKUP($B13&amp;"|"&amp;EC$11,#REF!,2,0)</f>
        <v>#REF!</v>
      </c>
      <c r="ED13" t="e">
        <f>VLOOKUP($B13&amp;"|"&amp;ED$11,#REF!,2,0)</f>
        <v>#REF!</v>
      </c>
      <c r="EE13" t="e">
        <f>VLOOKUP($B13&amp;"|"&amp;EE$11,#REF!,2,0)</f>
        <v>#REF!</v>
      </c>
      <c r="EF13" t="e">
        <f>VLOOKUP($B13&amp;"|"&amp;EF$11,#REF!,2,0)</f>
        <v>#REF!</v>
      </c>
      <c r="EG13" t="e">
        <f>VLOOKUP($B13&amp;"|"&amp;EG$11,#REF!,2,0)</f>
        <v>#REF!</v>
      </c>
      <c r="EH13" t="e">
        <f>VLOOKUP($B13&amp;"|"&amp;EH$11,#REF!,2,0)</f>
        <v>#REF!</v>
      </c>
      <c r="EI13" t="e">
        <f>VLOOKUP($B13&amp;"|"&amp;EI$11,#REF!,2,0)</f>
        <v>#REF!</v>
      </c>
      <c r="EJ13" t="e">
        <f>VLOOKUP($B13&amp;"|"&amp;EJ$11,#REF!,2,0)</f>
        <v>#REF!</v>
      </c>
      <c r="EK13" t="e">
        <f>VLOOKUP($B13&amp;"|"&amp;EK$11,#REF!,2,0)</f>
        <v>#REF!</v>
      </c>
      <c r="EL13" t="e">
        <f>VLOOKUP($B13&amp;"|"&amp;EL$11,#REF!,2,0)</f>
        <v>#REF!</v>
      </c>
      <c r="EM13" t="e">
        <f>VLOOKUP($B13&amp;"|"&amp;EM$11,#REF!,2,0)</f>
        <v>#REF!</v>
      </c>
      <c r="EN13" t="e">
        <f>VLOOKUP($B13&amp;"|"&amp;EN$11,#REF!,2,0)</f>
        <v>#REF!</v>
      </c>
      <c r="EO13" t="e">
        <f>VLOOKUP($B13&amp;"|"&amp;EO$11,#REF!,2,0)</f>
        <v>#REF!</v>
      </c>
      <c r="EP13" t="e">
        <f>VLOOKUP($B13&amp;"|"&amp;EP$11,#REF!,2,0)</f>
        <v>#REF!</v>
      </c>
      <c r="EQ13" t="e">
        <f>VLOOKUP($B13&amp;"|"&amp;EQ$11,#REF!,2,0)</f>
        <v>#REF!</v>
      </c>
      <c r="ER13" t="e">
        <f>VLOOKUP($B13&amp;"|"&amp;ER$11,#REF!,2,0)</f>
        <v>#REF!</v>
      </c>
      <c r="ES13" t="e">
        <f>VLOOKUP($B13&amp;"|"&amp;ES$11,#REF!,2,0)</f>
        <v>#REF!</v>
      </c>
      <c r="ET13" t="e">
        <f>VLOOKUP($B13&amp;"|"&amp;ET$11,#REF!,2,0)</f>
        <v>#REF!</v>
      </c>
      <c r="EU13" t="e">
        <f>VLOOKUP($B13&amp;"|"&amp;EU$11,#REF!,2,0)</f>
        <v>#REF!</v>
      </c>
      <c r="EV13" t="e">
        <f>VLOOKUP($B13&amp;"|"&amp;EV$11,#REF!,2,0)</f>
        <v>#REF!</v>
      </c>
      <c r="EW13" t="e">
        <f>VLOOKUP($B13&amp;"|"&amp;EW$11,#REF!,2,0)</f>
        <v>#REF!</v>
      </c>
      <c r="EX13" t="e">
        <f>VLOOKUP($B13&amp;"|"&amp;EX$11,#REF!,2,0)</f>
        <v>#REF!</v>
      </c>
      <c r="EY13" t="e">
        <f>VLOOKUP($B13&amp;"|"&amp;EY$11,#REF!,2,0)</f>
        <v>#REF!</v>
      </c>
      <c r="EZ13" t="e">
        <f>VLOOKUP($B13&amp;"|"&amp;EZ$11,#REF!,2,0)</f>
        <v>#REF!</v>
      </c>
      <c r="FA13" t="e">
        <f>VLOOKUP($B13&amp;"|"&amp;FA$11,#REF!,2,0)</f>
        <v>#REF!</v>
      </c>
      <c r="FB13" t="e">
        <f>VLOOKUP($B13&amp;"|"&amp;FB$11,#REF!,2,0)</f>
        <v>#REF!</v>
      </c>
      <c r="FC13" t="e">
        <f>VLOOKUP($B13&amp;"|"&amp;FC$11,#REF!,2,0)</f>
        <v>#REF!</v>
      </c>
      <c r="FD13" t="e">
        <f>VLOOKUP($B13&amp;"|"&amp;FD$11,#REF!,2,0)</f>
        <v>#REF!</v>
      </c>
      <c r="FE13" t="e">
        <f>VLOOKUP($B13&amp;"|"&amp;FE$11,#REF!,2,0)</f>
        <v>#REF!</v>
      </c>
      <c r="FF13" t="e">
        <f>VLOOKUP($B13&amp;"|"&amp;FF$11,#REF!,2,0)</f>
        <v>#REF!</v>
      </c>
      <c r="FG13" t="e">
        <f>VLOOKUP($B13&amp;"|"&amp;FG$11,#REF!,2,0)</f>
        <v>#REF!</v>
      </c>
      <c r="FH13" t="e">
        <f>VLOOKUP($B13&amp;"|"&amp;FH$11,#REF!,2,0)</f>
        <v>#REF!</v>
      </c>
      <c r="FI13" t="e">
        <f>VLOOKUP($B13&amp;"|"&amp;FI$11,#REF!,2,0)</f>
        <v>#REF!</v>
      </c>
      <c r="FJ13" t="e">
        <f>VLOOKUP($B13&amp;"|"&amp;FJ$11,#REF!,2,0)</f>
        <v>#REF!</v>
      </c>
      <c r="FK13" t="e">
        <f>VLOOKUP($B13&amp;"|"&amp;FK$11,#REF!,2,0)</f>
        <v>#REF!</v>
      </c>
      <c r="FL13" t="e">
        <f>VLOOKUP($B13&amp;"|"&amp;FL$11,#REF!,2,0)</f>
        <v>#REF!</v>
      </c>
      <c r="FM13" t="e">
        <f>VLOOKUP($B13&amp;"|"&amp;FM$11,#REF!,2,0)</f>
        <v>#REF!</v>
      </c>
      <c r="FN13" t="e">
        <f>VLOOKUP($B13&amp;"|"&amp;FN$11,#REF!,2,0)</f>
        <v>#REF!</v>
      </c>
      <c r="FO13" t="e">
        <f>VLOOKUP($B13&amp;"|"&amp;FO$11,#REF!,2,0)</f>
        <v>#REF!</v>
      </c>
      <c r="FP13" t="e">
        <f>VLOOKUP($B13&amp;"|"&amp;FP$11,#REF!,2,0)</f>
        <v>#REF!</v>
      </c>
      <c r="FQ13" t="e">
        <f>VLOOKUP($B13&amp;"|"&amp;FQ$11,#REF!,2,0)</f>
        <v>#REF!</v>
      </c>
      <c r="FR13" t="e">
        <f>VLOOKUP($B13&amp;"|"&amp;FR$11,#REF!,2,0)</f>
        <v>#REF!</v>
      </c>
      <c r="FS13" t="e">
        <f>VLOOKUP($B13&amp;"|"&amp;FS$11,#REF!,2,0)</f>
        <v>#REF!</v>
      </c>
      <c r="FT13" t="e">
        <f>VLOOKUP($B13&amp;"|"&amp;FT$11,#REF!,2,0)</f>
        <v>#REF!</v>
      </c>
      <c r="FU13" t="e">
        <f>VLOOKUP($B13&amp;"|"&amp;FU$11,#REF!,2,0)</f>
        <v>#REF!</v>
      </c>
      <c r="FV13" t="e">
        <f>VLOOKUP($B13&amp;"|"&amp;FV$11,#REF!,2,0)</f>
        <v>#REF!</v>
      </c>
      <c r="FW13" t="e">
        <f>VLOOKUP($B13&amp;"|"&amp;FW$11,#REF!,2,0)</f>
        <v>#REF!</v>
      </c>
      <c r="FX13" t="e">
        <f>VLOOKUP($B13&amp;"|"&amp;FX$11,#REF!,2,0)</f>
        <v>#REF!</v>
      </c>
      <c r="FY13" t="e">
        <f>VLOOKUP($B13&amp;"|"&amp;FY$11,#REF!,2,0)</f>
        <v>#REF!</v>
      </c>
      <c r="FZ13" t="e">
        <f>VLOOKUP($B13&amp;"|"&amp;FZ$11,#REF!,2,0)</f>
        <v>#REF!</v>
      </c>
      <c r="GA13" t="e">
        <f>VLOOKUP($B13&amp;"|"&amp;GA$11,#REF!,2,0)</f>
        <v>#REF!</v>
      </c>
      <c r="GB13" t="e">
        <f>VLOOKUP($B13&amp;"|"&amp;GB$11,#REF!,2,0)</f>
        <v>#REF!</v>
      </c>
      <c r="GC13" t="e">
        <f>VLOOKUP($B13&amp;"|"&amp;GC$11,#REF!,2,0)</f>
        <v>#REF!</v>
      </c>
      <c r="GD13" t="e">
        <f>VLOOKUP($B13&amp;"|"&amp;GD$11,#REF!,2,0)</f>
        <v>#REF!</v>
      </c>
      <c r="GE13" t="e">
        <f>VLOOKUP($B13&amp;"|"&amp;GE$11,#REF!,2,0)</f>
        <v>#REF!</v>
      </c>
      <c r="GF13" t="e">
        <f>VLOOKUP($B13&amp;"|"&amp;GF$11,#REF!,2,0)</f>
        <v>#REF!</v>
      </c>
      <c r="GG13" t="e">
        <f>VLOOKUP($B13&amp;"|"&amp;GG$11,#REF!,2,0)</f>
        <v>#REF!</v>
      </c>
      <c r="GH13" t="e">
        <f>VLOOKUP($B13&amp;"|"&amp;GH$11,#REF!,2,0)</f>
        <v>#REF!</v>
      </c>
      <c r="GI13" t="e">
        <f>VLOOKUP($B13&amp;"|"&amp;GI$11,#REF!,2,0)</f>
        <v>#REF!</v>
      </c>
      <c r="GJ13" t="e">
        <f>VLOOKUP($B13&amp;"|"&amp;GJ$11,#REF!,2,0)</f>
        <v>#REF!</v>
      </c>
      <c r="GK13" t="e">
        <f>VLOOKUP($B13&amp;"|"&amp;GK$11,#REF!,2,0)</f>
        <v>#REF!</v>
      </c>
      <c r="GL13" t="e">
        <f>VLOOKUP($B13&amp;"|"&amp;GL$11,#REF!,2,0)</f>
        <v>#REF!</v>
      </c>
      <c r="GM13" t="e">
        <f>VLOOKUP($B13&amp;"|"&amp;GM$11,#REF!,2,0)</f>
        <v>#REF!</v>
      </c>
      <c r="GN13" t="e">
        <f>VLOOKUP($B13&amp;"|"&amp;GN$11,#REF!,2,0)</f>
        <v>#REF!</v>
      </c>
      <c r="GO13" t="e">
        <f>VLOOKUP($B13&amp;"|"&amp;GO$11,#REF!,2,0)</f>
        <v>#REF!</v>
      </c>
      <c r="GP13" t="e">
        <f>VLOOKUP($B13&amp;"|"&amp;GP$11,#REF!,2,0)</f>
        <v>#REF!</v>
      </c>
      <c r="GQ13" t="e">
        <f>VLOOKUP($B13&amp;"|"&amp;GQ$11,#REF!,2,0)</f>
        <v>#REF!</v>
      </c>
      <c r="GR13" t="e">
        <f>VLOOKUP($B13&amp;"|"&amp;GR$11,#REF!,2,0)</f>
        <v>#REF!</v>
      </c>
      <c r="GS13" t="e">
        <f>VLOOKUP($B13&amp;"|"&amp;GS$11,#REF!,2,0)</f>
        <v>#REF!</v>
      </c>
      <c r="GT13" t="e">
        <f>VLOOKUP($B13&amp;"|"&amp;GT$11,#REF!,2,0)</f>
        <v>#REF!</v>
      </c>
      <c r="GU13" t="e">
        <f>VLOOKUP($B13&amp;"|"&amp;GU$11,#REF!,2,0)</f>
        <v>#REF!</v>
      </c>
      <c r="GV13" t="e">
        <f>VLOOKUP($B13&amp;"|"&amp;GV$11,#REF!,2,0)</f>
        <v>#REF!</v>
      </c>
      <c r="GW13" t="e">
        <f>VLOOKUP($B13&amp;"|"&amp;GW$11,#REF!,2,0)</f>
        <v>#REF!</v>
      </c>
      <c r="GX13" t="e">
        <f>VLOOKUP($B13&amp;"|"&amp;GX$11,#REF!,2,0)</f>
        <v>#REF!</v>
      </c>
      <c r="GY13" t="e">
        <f>VLOOKUP($B13&amp;"|"&amp;GY$11,#REF!,2,0)</f>
        <v>#REF!</v>
      </c>
      <c r="GZ13" t="e">
        <f>VLOOKUP($B13&amp;"|"&amp;GZ$11,#REF!,2,0)</f>
        <v>#REF!</v>
      </c>
      <c r="HA13" t="e">
        <f>VLOOKUP($B13&amp;"|"&amp;HA$11,#REF!,2,0)</f>
        <v>#REF!</v>
      </c>
      <c r="HB13" t="e">
        <f>VLOOKUP($B13&amp;"|"&amp;HB$11,#REF!,2,0)</f>
        <v>#REF!</v>
      </c>
      <c r="HC13" t="e">
        <f>VLOOKUP($B13&amp;"|"&amp;HC$11,#REF!,2,0)</f>
        <v>#REF!</v>
      </c>
      <c r="HD13" t="e">
        <f>VLOOKUP($B13&amp;"|"&amp;HD$11,#REF!,2,0)</f>
        <v>#REF!</v>
      </c>
      <c r="HE13" t="e">
        <f>VLOOKUP($B13&amp;"|"&amp;HE$11,#REF!,2,0)</f>
        <v>#REF!</v>
      </c>
      <c r="HF13" t="e">
        <f>VLOOKUP($B13&amp;"|"&amp;HF$11,#REF!,2,0)</f>
        <v>#REF!</v>
      </c>
      <c r="HG13" t="e">
        <f>VLOOKUP($B13&amp;"|"&amp;HG$11,#REF!,2,0)</f>
        <v>#REF!</v>
      </c>
      <c r="HH13" t="e">
        <f>VLOOKUP($B13&amp;"|"&amp;HH$11,#REF!,2,0)</f>
        <v>#REF!</v>
      </c>
      <c r="HI13" t="e">
        <f>VLOOKUP($B13&amp;"|"&amp;HI$11,#REF!,2,0)</f>
        <v>#REF!</v>
      </c>
      <c r="HJ13" t="e">
        <f>VLOOKUP($B13&amp;"|"&amp;HJ$11,#REF!,2,0)</f>
        <v>#REF!</v>
      </c>
      <c r="HK13" t="e">
        <f>VLOOKUP($B13&amp;"|"&amp;HK$11,#REF!,2,0)</f>
        <v>#REF!</v>
      </c>
      <c r="HL13" t="e">
        <f>VLOOKUP($B13&amp;"|"&amp;HL$11,#REF!,2,0)</f>
        <v>#REF!</v>
      </c>
      <c r="HM13" t="e">
        <f>VLOOKUP($B13&amp;"|"&amp;HM$11,#REF!,2,0)</f>
        <v>#REF!</v>
      </c>
      <c r="HN13" t="e">
        <f>VLOOKUP($B13&amp;"|"&amp;HN$11,#REF!,2,0)</f>
        <v>#REF!</v>
      </c>
      <c r="HO13" t="e">
        <f>VLOOKUP($B13&amp;"|"&amp;HO$11,#REF!,2,0)</f>
        <v>#REF!</v>
      </c>
      <c r="HP13" t="e">
        <f>VLOOKUP($B13&amp;"|"&amp;HP$11,#REF!,2,0)</f>
        <v>#REF!</v>
      </c>
      <c r="HQ13" t="e">
        <f>VLOOKUP($B13&amp;"|"&amp;HQ$11,#REF!,2,0)</f>
        <v>#REF!</v>
      </c>
      <c r="HR13" t="e">
        <f>VLOOKUP($B13&amp;"|"&amp;HR$11,#REF!,2,0)</f>
        <v>#REF!</v>
      </c>
      <c r="HS13" t="e">
        <f>VLOOKUP($B13&amp;"|"&amp;HS$11,#REF!,2,0)</f>
        <v>#REF!</v>
      </c>
      <c r="HT13" t="e">
        <f>VLOOKUP($B13&amp;"|"&amp;HT$11,#REF!,2,0)</f>
        <v>#REF!</v>
      </c>
      <c r="HU13" t="e">
        <f>VLOOKUP($B13&amp;"|"&amp;HU$11,#REF!,2,0)</f>
        <v>#REF!</v>
      </c>
      <c r="HV13" t="e">
        <f>VLOOKUP($B13&amp;"|"&amp;HV$11,#REF!,2,0)</f>
        <v>#REF!</v>
      </c>
      <c r="HW13" t="e">
        <f>VLOOKUP($B13&amp;"|"&amp;HW$11,#REF!,2,0)</f>
        <v>#REF!</v>
      </c>
      <c r="HX13" t="e">
        <f>VLOOKUP($B13&amp;"|"&amp;HX$11,#REF!,2,0)</f>
        <v>#REF!</v>
      </c>
      <c r="HY13" t="e">
        <f>VLOOKUP($B13&amp;"|"&amp;HY$11,#REF!,2,0)</f>
        <v>#REF!</v>
      </c>
      <c r="HZ13" t="e">
        <f>VLOOKUP($B13&amp;"|"&amp;HZ$11,#REF!,2,0)</f>
        <v>#REF!</v>
      </c>
      <c r="IA13" t="e">
        <f>VLOOKUP($B13&amp;"|"&amp;IA$11,#REF!,2,0)</f>
        <v>#REF!</v>
      </c>
      <c r="IB13" t="e">
        <f>VLOOKUP($B13&amp;"|"&amp;IB$11,#REF!,2,0)</f>
        <v>#REF!</v>
      </c>
      <c r="IC13" t="e">
        <f>VLOOKUP($B13&amp;"|"&amp;IC$11,#REF!,2,0)</f>
        <v>#REF!</v>
      </c>
      <c r="ID13" t="e">
        <f>VLOOKUP($B13&amp;"|"&amp;ID$11,#REF!,2,0)</f>
        <v>#REF!</v>
      </c>
      <c r="IE13" t="e">
        <f>VLOOKUP($B13&amp;"|"&amp;IE$11,#REF!,2,0)</f>
        <v>#REF!</v>
      </c>
      <c r="IF13" t="e">
        <f>VLOOKUP($B13&amp;"|"&amp;IF$11,#REF!,2,0)</f>
        <v>#REF!</v>
      </c>
      <c r="IG13" t="e">
        <f>VLOOKUP($B13&amp;"|"&amp;IG$11,#REF!,2,0)</f>
        <v>#REF!</v>
      </c>
      <c r="IH13" t="e">
        <f>VLOOKUP($B13&amp;"|"&amp;IH$11,#REF!,2,0)</f>
        <v>#REF!</v>
      </c>
      <c r="II13" t="e">
        <f>VLOOKUP($B13&amp;"|"&amp;II$11,#REF!,2,0)</f>
        <v>#REF!</v>
      </c>
      <c r="IJ13" t="e">
        <f>VLOOKUP($B13&amp;"|"&amp;IJ$11,#REF!,2,0)</f>
        <v>#REF!</v>
      </c>
      <c r="IK13" t="e">
        <f>VLOOKUP($B13&amp;"|"&amp;IK$11,#REF!,2,0)</f>
        <v>#REF!</v>
      </c>
      <c r="IL13" t="e">
        <f>VLOOKUP($B13&amp;"|"&amp;IL$11,#REF!,2,0)</f>
        <v>#REF!</v>
      </c>
      <c r="IM13" t="e">
        <f>VLOOKUP($B13&amp;"|"&amp;IM$11,#REF!,2,0)</f>
        <v>#REF!</v>
      </c>
      <c r="IN13" t="e">
        <f>VLOOKUP($B13&amp;"|"&amp;IN$11,#REF!,2,0)</f>
        <v>#REF!</v>
      </c>
      <c r="IO13" t="e">
        <f>VLOOKUP($B13&amp;"|"&amp;IO$11,#REF!,2,0)</f>
        <v>#REF!</v>
      </c>
      <c r="IP13" t="e">
        <f>VLOOKUP($B13&amp;"|"&amp;IP$11,#REF!,2,0)</f>
        <v>#REF!</v>
      </c>
      <c r="IQ13" t="e">
        <f>VLOOKUP($B13&amp;"|"&amp;IQ$11,#REF!,2,0)</f>
        <v>#REF!</v>
      </c>
      <c r="IR13" t="e">
        <f>VLOOKUP($B13&amp;"|"&amp;IR$11,#REF!,2,0)</f>
        <v>#REF!</v>
      </c>
      <c r="IS13" t="e">
        <f>VLOOKUP($B13&amp;"|"&amp;IS$11,#REF!,2,0)</f>
        <v>#REF!</v>
      </c>
      <c r="IT13" t="e">
        <f>VLOOKUP($B13&amp;"|"&amp;IT$11,#REF!,2,0)</f>
        <v>#REF!</v>
      </c>
      <c r="IU13" t="e">
        <f>VLOOKUP($B13&amp;"|"&amp;IU$11,#REF!,2,0)</f>
        <v>#REF!</v>
      </c>
      <c r="IV13" t="e">
        <f>VLOOKUP($B13&amp;"|"&amp;IV$11,#REF!,2,0)</f>
        <v>#REF!</v>
      </c>
      <c r="IW13" t="e">
        <f>VLOOKUP($B13&amp;"|"&amp;IW$11,#REF!,2,0)</f>
        <v>#REF!</v>
      </c>
      <c r="IX13" t="e">
        <f>VLOOKUP($B13&amp;"|"&amp;IX$11,#REF!,2,0)</f>
        <v>#REF!</v>
      </c>
      <c r="IY13" t="e">
        <f>VLOOKUP($B13&amp;"|"&amp;IY$11,#REF!,2,0)</f>
        <v>#REF!</v>
      </c>
      <c r="IZ13" t="e">
        <f>VLOOKUP($B13&amp;"|"&amp;IZ$11,#REF!,2,0)</f>
        <v>#REF!</v>
      </c>
      <c r="JA13" t="e">
        <f>VLOOKUP($B13&amp;"|"&amp;JA$11,#REF!,2,0)</f>
        <v>#REF!</v>
      </c>
      <c r="JB13" t="e">
        <f>VLOOKUP($B13&amp;"|"&amp;JB$11,#REF!,2,0)</f>
        <v>#REF!</v>
      </c>
      <c r="JC13" t="e">
        <f>VLOOKUP($B13&amp;"|"&amp;JC$11,#REF!,2,0)</f>
        <v>#REF!</v>
      </c>
      <c r="JD13" t="e">
        <f>VLOOKUP($B13&amp;"|"&amp;JD$11,#REF!,2,0)</f>
        <v>#REF!</v>
      </c>
      <c r="JE13" t="e">
        <f>VLOOKUP($B13&amp;"|"&amp;JE$11,#REF!,2,0)</f>
        <v>#REF!</v>
      </c>
      <c r="JF13" t="e">
        <f>VLOOKUP($B13&amp;"|"&amp;JF$11,#REF!,2,0)</f>
        <v>#REF!</v>
      </c>
      <c r="JG13" t="e">
        <f>VLOOKUP($B13&amp;"|"&amp;JG$11,#REF!,2,0)</f>
        <v>#REF!</v>
      </c>
      <c r="JH13" t="e">
        <f>VLOOKUP($B13&amp;"|"&amp;JH$11,#REF!,2,0)</f>
        <v>#REF!</v>
      </c>
      <c r="JI13" t="e">
        <f>VLOOKUP($B13&amp;"|"&amp;JI$11,#REF!,2,0)</f>
        <v>#REF!</v>
      </c>
      <c r="JJ13" t="e">
        <f>VLOOKUP($B13&amp;"|"&amp;JJ$11,#REF!,2,0)</f>
        <v>#REF!</v>
      </c>
      <c r="JK13" t="e">
        <f>VLOOKUP($B13&amp;"|"&amp;JK$11,#REF!,2,0)</f>
        <v>#REF!</v>
      </c>
      <c r="JL13" t="e">
        <f>VLOOKUP($B13&amp;"|"&amp;JL$11,#REF!,2,0)</f>
        <v>#REF!</v>
      </c>
      <c r="JM13" t="e">
        <f>VLOOKUP($B13&amp;"|"&amp;JM$11,#REF!,2,0)</f>
        <v>#REF!</v>
      </c>
      <c r="JN13" t="e">
        <f>VLOOKUP($B13&amp;"|"&amp;JN$11,#REF!,2,0)</f>
        <v>#REF!</v>
      </c>
      <c r="JO13" t="e">
        <f>VLOOKUP($B13&amp;"|"&amp;JO$11,#REF!,2,0)</f>
        <v>#REF!</v>
      </c>
      <c r="JP13" t="e">
        <f>VLOOKUP($B13&amp;"|"&amp;JP$11,#REF!,2,0)</f>
        <v>#REF!</v>
      </c>
      <c r="JQ13" t="e">
        <f>VLOOKUP($B13&amp;"|"&amp;JQ$11,#REF!,2,0)</f>
        <v>#REF!</v>
      </c>
      <c r="JR13" t="e">
        <f>VLOOKUP($B13&amp;"|"&amp;JR$11,#REF!,2,0)</f>
        <v>#REF!</v>
      </c>
      <c r="JS13" t="e">
        <f>VLOOKUP($B13&amp;"|"&amp;JS$11,#REF!,2,0)</f>
        <v>#REF!</v>
      </c>
      <c r="JT13" t="e">
        <f>VLOOKUP($B13&amp;"|"&amp;JT$11,#REF!,2,0)</f>
        <v>#REF!</v>
      </c>
      <c r="JU13" t="e">
        <f>VLOOKUP($B13&amp;"|"&amp;JU$11,#REF!,2,0)</f>
        <v>#REF!</v>
      </c>
      <c r="JV13" t="e">
        <f>VLOOKUP($B13&amp;"|"&amp;JV$11,#REF!,2,0)</f>
        <v>#REF!</v>
      </c>
      <c r="JW13" t="e">
        <f>VLOOKUP($B13&amp;"|"&amp;JW$11,#REF!,2,0)</f>
        <v>#REF!</v>
      </c>
      <c r="JX13" t="e">
        <f>VLOOKUP($B13&amp;"|"&amp;JX$11,#REF!,2,0)</f>
        <v>#REF!</v>
      </c>
      <c r="JY13" t="e">
        <f>VLOOKUP($B13&amp;"|"&amp;JY$11,#REF!,2,0)</f>
        <v>#REF!</v>
      </c>
      <c r="JZ13" t="e">
        <f>VLOOKUP($B13&amp;"|"&amp;JZ$11,#REF!,2,0)</f>
        <v>#REF!</v>
      </c>
      <c r="KA13" t="e">
        <f>VLOOKUP($B13&amp;"|"&amp;KA$11,#REF!,2,0)</f>
        <v>#REF!</v>
      </c>
      <c r="KB13" t="e">
        <f>VLOOKUP($B13&amp;"|"&amp;KB$11,#REF!,2,0)</f>
        <v>#REF!</v>
      </c>
      <c r="KC13" t="e">
        <f>VLOOKUP($B13&amp;"|"&amp;KC$11,#REF!,2,0)</f>
        <v>#REF!</v>
      </c>
      <c r="KD13" t="e">
        <f>VLOOKUP($B13&amp;"|"&amp;KD$11,#REF!,2,0)</f>
        <v>#REF!</v>
      </c>
      <c r="KE13" t="e">
        <f>VLOOKUP($B13&amp;"|"&amp;KE$11,#REF!,2,0)</f>
        <v>#REF!</v>
      </c>
      <c r="KF13" t="e">
        <f>VLOOKUP($B13&amp;"|"&amp;KF$11,#REF!,2,0)</f>
        <v>#REF!</v>
      </c>
      <c r="KG13" t="e">
        <f>VLOOKUP($B13&amp;"|"&amp;KG$11,#REF!,2,0)</f>
        <v>#REF!</v>
      </c>
      <c r="KH13" t="e">
        <f>VLOOKUP($B13&amp;"|"&amp;KH$11,#REF!,2,0)</f>
        <v>#REF!</v>
      </c>
      <c r="KI13" t="e">
        <f>VLOOKUP($B13&amp;"|"&amp;KI$11,#REF!,2,0)</f>
        <v>#REF!</v>
      </c>
      <c r="KJ13" t="e">
        <f>VLOOKUP($B13&amp;"|"&amp;KJ$11,#REF!,2,0)</f>
        <v>#REF!</v>
      </c>
      <c r="KK13" t="e">
        <f>VLOOKUP($B13&amp;"|"&amp;KK$11,#REF!,2,0)</f>
        <v>#REF!</v>
      </c>
      <c r="KL13" t="e">
        <f>VLOOKUP($B13&amp;"|"&amp;KL$11,#REF!,2,0)</f>
        <v>#REF!</v>
      </c>
      <c r="KM13" t="e">
        <f>VLOOKUP($B13&amp;"|"&amp;KM$11,#REF!,2,0)</f>
        <v>#REF!</v>
      </c>
      <c r="KN13" t="e">
        <f>VLOOKUP($B13&amp;"|"&amp;KN$11,#REF!,2,0)</f>
        <v>#REF!</v>
      </c>
      <c r="KO13" t="e">
        <f>VLOOKUP($B13&amp;"|"&amp;KO$11,#REF!,2,0)</f>
        <v>#REF!</v>
      </c>
      <c r="KP13" t="e">
        <f>VLOOKUP($B13&amp;"|"&amp;KP$11,#REF!,2,0)</f>
        <v>#REF!</v>
      </c>
      <c r="KQ13" t="e">
        <f>VLOOKUP($B13&amp;"|"&amp;KQ$11,#REF!,2,0)</f>
        <v>#REF!</v>
      </c>
      <c r="KR13" t="e">
        <f>VLOOKUP($B13&amp;"|"&amp;KR$11,#REF!,2,0)</f>
        <v>#REF!</v>
      </c>
      <c r="KS13" t="e">
        <f>VLOOKUP($B13&amp;"|"&amp;KS$11,#REF!,2,0)</f>
        <v>#REF!</v>
      </c>
      <c r="KT13" t="e">
        <f>VLOOKUP($B13&amp;"|"&amp;KT$11,#REF!,2,0)</f>
        <v>#REF!</v>
      </c>
      <c r="KU13" t="e">
        <f>VLOOKUP($B13&amp;"|"&amp;KU$11,#REF!,2,0)</f>
        <v>#REF!</v>
      </c>
      <c r="KV13" t="e">
        <f>VLOOKUP($B13&amp;"|"&amp;KV$11,#REF!,2,0)</f>
        <v>#REF!</v>
      </c>
      <c r="KW13" t="e">
        <f>VLOOKUP($B13&amp;"|"&amp;KW$11,#REF!,2,0)</f>
        <v>#REF!</v>
      </c>
      <c r="KX13" t="e">
        <f>VLOOKUP($B13&amp;"|"&amp;KX$11,#REF!,2,0)</f>
        <v>#REF!</v>
      </c>
      <c r="KY13" t="e">
        <f>VLOOKUP($B13&amp;"|"&amp;KY$11,#REF!,2,0)</f>
        <v>#REF!</v>
      </c>
      <c r="KZ13" t="e">
        <f>VLOOKUP($B13&amp;"|"&amp;KZ$11,#REF!,2,0)</f>
        <v>#REF!</v>
      </c>
      <c r="LA13" t="e">
        <f>VLOOKUP($B13&amp;"|"&amp;LA$11,#REF!,2,0)</f>
        <v>#REF!</v>
      </c>
      <c r="LB13" t="e">
        <f>VLOOKUP($B13&amp;"|"&amp;LB$11,#REF!,2,0)</f>
        <v>#REF!</v>
      </c>
      <c r="LC13" t="e">
        <f>VLOOKUP($B13&amp;"|"&amp;LC$11,#REF!,2,0)</f>
        <v>#REF!</v>
      </c>
      <c r="LD13" t="e">
        <f>VLOOKUP($B13&amp;"|"&amp;LD$11,#REF!,2,0)</f>
        <v>#REF!</v>
      </c>
      <c r="LE13" t="e">
        <f>VLOOKUP($B13&amp;"|"&amp;LE$11,#REF!,2,0)</f>
        <v>#REF!</v>
      </c>
      <c r="LF13" t="e">
        <f>VLOOKUP($B13&amp;"|"&amp;LF$11,#REF!,2,0)</f>
        <v>#REF!</v>
      </c>
      <c r="LG13" t="e">
        <f>VLOOKUP($B13&amp;"|"&amp;LG$11,#REF!,2,0)</f>
        <v>#REF!</v>
      </c>
      <c r="LH13" t="e">
        <f>VLOOKUP($B13&amp;"|"&amp;LH$11,#REF!,2,0)</f>
        <v>#REF!</v>
      </c>
      <c r="LI13" t="e">
        <f>VLOOKUP($B13&amp;"|"&amp;LI$11,#REF!,2,0)</f>
        <v>#REF!</v>
      </c>
      <c r="LJ13" t="e">
        <f>VLOOKUP($B13&amp;"|"&amp;LJ$11,#REF!,2,0)</f>
        <v>#REF!</v>
      </c>
      <c r="LK13" t="e">
        <f>VLOOKUP($B13&amp;"|"&amp;LK$11,#REF!,2,0)</f>
        <v>#REF!</v>
      </c>
      <c r="LL13" t="e">
        <f>VLOOKUP($B13&amp;"|"&amp;LL$11,#REF!,2,0)</f>
        <v>#REF!</v>
      </c>
      <c r="LM13" t="e">
        <f>VLOOKUP($B13&amp;"|"&amp;LM$11,#REF!,2,0)</f>
        <v>#REF!</v>
      </c>
      <c r="LN13" t="e">
        <f>VLOOKUP($B13&amp;"|"&amp;LN$11,#REF!,2,0)</f>
        <v>#REF!</v>
      </c>
      <c r="LO13" t="e">
        <f>VLOOKUP($B13&amp;"|"&amp;LO$11,#REF!,2,0)</f>
        <v>#REF!</v>
      </c>
      <c r="LP13" t="e">
        <f>VLOOKUP($B13&amp;"|"&amp;LP$11,#REF!,2,0)</f>
        <v>#REF!</v>
      </c>
      <c r="LQ13" t="e">
        <f>VLOOKUP($B13&amp;"|"&amp;LQ$11,#REF!,2,0)</f>
        <v>#REF!</v>
      </c>
      <c r="LR13" t="e">
        <f>VLOOKUP($B13&amp;"|"&amp;LR$11,#REF!,2,0)</f>
        <v>#REF!</v>
      </c>
      <c r="LS13" t="e">
        <f>VLOOKUP($B13&amp;"|"&amp;LS$11,#REF!,2,0)</f>
        <v>#REF!</v>
      </c>
      <c r="LT13" t="e">
        <f>VLOOKUP($B13&amp;"|"&amp;LT$11,#REF!,2,0)</f>
        <v>#REF!</v>
      </c>
      <c r="LU13" t="e">
        <f>VLOOKUP($B13&amp;"|"&amp;LU$11,#REF!,2,0)</f>
        <v>#REF!</v>
      </c>
      <c r="LV13" t="e">
        <f>VLOOKUP($B13&amp;"|"&amp;LV$11,#REF!,2,0)</f>
        <v>#REF!</v>
      </c>
      <c r="LW13" t="e">
        <f>VLOOKUP($B13&amp;"|"&amp;LW$11,#REF!,2,0)</f>
        <v>#REF!</v>
      </c>
      <c r="LX13" t="e">
        <f>VLOOKUP($B13&amp;"|"&amp;LX$11,#REF!,2,0)</f>
        <v>#REF!</v>
      </c>
      <c r="LY13" t="e">
        <f>VLOOKUP($B13&amp;"|"&amp;LY$11,#REF!,2,0)</f>
        <v>#REF!</v>
      </c>
      <c r="LZ13" t="e">
        <f>VLOOKUP($B13&amp;"|"&amp;LZ$11,#REF!,2,0)</f>
        <v>#REF!</v>
      </c>
      <c r="MA13" t="e">
        <f>VLOOKUP($B13&amp;"|"&amp;MA$11,#REF!,2,0)</f>
        <v>#REF!</v>
      </c>
      <c r="MB13" t="e">
        <f>VLOOKUP($B13&amp;"|"&amp;MB$11,#REF!,2,0)</f>
        <v>#REF!</v>
      </c>
      <c r="MC13" t="e">
        <f>VLOOKUP($B13&amp;"|"&amp;MC$11,#REF!,2,0)</f>
        <v>#REF!</v>
      </c>
      <c r="MD13" t="e">
        <f>VLOOKUP($B13&amp;"|"&amp;MD$11,#REF!,2,0)</f>
        <v>#REF!</v>
      </c>
      <c r="ME13" t="e">
        <f>VLOOKUP($B13&amp;"|"&amp;ME$11,#REF!,2,0)</f>
        <v>#REF!</v>
      </c>
      <c r="MF13" t="e">
        <f>VLOOKUP($B13&amp;"|"&amp;MF$11,#REF!,2,0)</f>
        <v>#REF!</v>
      </c>
      <c r="MG13" t="e">
        <f>VLOOKUP($B13&amp;"|"&amp;MG$11,#REF!,2,0)</f>
        <v>#REF!</v>
      </c>
      <c r="MH13" t="e">
        <f>VLOOKUP($B13&amp;"|"&amp;MH$11,#REF!,2,0)</f>
        <v>#REF!</v>
      </c>
      <c r="MI13" t="e">
        <f>VLOOKUP($B13&amp;"|"&amp;MI$11,#REF!,2,0)</f>
        <v>#REF!</v>
      </c>
      <c r="MJ13" t="e">
        <f>VLOOKUP($B13&amp;"|"&amp;MJ$11,#REF!,2,0)</f>
        <v>#REF!</v>
      </c>
      <c r="MK13" t="e">
        <f>VLOOKUP($B13&amp;"|"&amp;MK$11,#REF!,2,0)</f>
        <v>#REF!</v>
      </c>
      <c r="ML13" t="e">
        <f>VLOOKUP($B13&amp;"|"&amp;ML$11,#REF!,2,0)</f>
        <v>#REF!</v>
      </c>
      <c r="MM13" t="e">
        <f>VLOOKUP($B13&amp;"|"&amp;MM$11,#REF!,2,0)</f>
        <v>#REF!</v>
      </c>
      <c r="MN13" t="e">
        <f>VLOOKUP($B13&amp;"|"&amp;MN$11,#REF!,2,0)</f>
        <v>#REF!</v>
      </c>
      <c r="MO13" t="e">
        <f>VLOOKUP($B13&amp;"|"&amp;MO$11,#REF!,2,0)</f>
        <v>#REF!</v>
      </c>
      <c r="MP13" t="e">
        <f>VLOOKUP($B13&amp;"|"&amp;MP$11,#REF!,2,0)</f>
        <v>#REF!</v>
      </c>
      <c r="MQ13" t="e">
        <f>VLOOKUP($B13&amp;"|"&amp;MQ$11,#REF!,2,0)</f>
        <v>#REF!</v>
      </c>
      <c r="MR13" t="e">
        <f>VLOOKUP($B13&amp;"|"&amp;MR$11,#REF!,2,0)</f>
        <v>#REF!</v>
      </c>
      <c r="MS13" t="e">
        <f>VLOOKUP($B13&amp;"|"&amp;MS$11,#REF!,2,0)</f>
        <v>#REF!</v>
      </c>
      <c r="MT13" t="e">
        <f>VLOOKUP($B13&amp;"|"&amp;MT$11,#REF!,2,0)</f>
        <v>#REF!</v>
      </c>
      <c r="MU13" t="e">
        <f>VLOOKUP($B13&amp;"|"&amp;MU$11,#REF!,2,0)</f>
        <v>#REF!</v>
      </c>
      <c r="MV13" t="e">
        <f>VLOOKUP($B13&amp;"|"&amp;MV$11,#REF!,2,0)</f>
        <v>#REF!</v>
      </c>
      <c r="MW13" t="e">
        <f>VLOOKUP($B13&amp;"|"&amp;MW$11,#REF!,2,0)</f>
        <v>#REF!</v>
      </c>
      <c r="MX13" t="e">
        <f>VLOOKUP($B13&amp;"|"&amp;MX$11,#REF!,2,0)</f>
        <v>#REF!</v>
      </c>
      <c r="MY13" t="e">
        <f>VLOOKUP($B13&amp;"|"&amp;MY$11,#REF!,2,0)</f>
        <v>#REF!</v>
      </c>
      <c r="MZ13" t="e">
        <f>VLOOKUP($B13&amp;"|"&amp;MZ$11,#REF!,2,0)</f>
        <v>#REF!</v>
      </c>
      <c r="NA13" t="e">
        <f>VLOOKUP($B13&amp;"|"&amp;NA$11,#REF!,2,0)</f>
        <v>#REF!</v>
      </c>
      <c r="NB13" t="e">
        <f>VLOOKUP($B13&amp;"|"&amp;NB$11,#REF!,2,0)</f>
        <v>#REF!</v>
      </c>
      <c r="NC13" t="e">
        <f>VLOOKUP($B13&amp;"|"&amp;NC$11,#REF!,2,0)</f>
        <v>#REF!</v>
      </c>
      <c r="ND13" t="e">
        <f>VLOOKUP($B13&amp;"|"&amp;ND$11,#REF!,2,0)</f>
        <v>#REF!</v>
      </c>
      <c r="NE13" t="e">
        <f>VLOOKUP($B13&amp;"|"&amp;NE$11,#REF!,2,0)</f>
        <v>#REF!</v>
      </c>
      <c r="NF13" t="e">
        <f>VLOOKUP($B13&amp;"|"&amp;NF$11,#REF!,2,0)</f>
        <v>#REF!</v>
      </c>
      <c r="NG13" t="e">
        <f>VLOOKUP($B13&amp;"|"&amp;NG$11,#REF!,2,0)</f>
        <v>#REF!</v>
      </c>
      <c r="NH13" t="e">
        <f>VLOOKUP($B13&amp;"|"&amp;NH$11,#REF!,2,0)</f>
        <v>#REF!</v>
      </c>
      <c r="NI13" t="e">
        <f>VLOOKUP($B13&amp;"|"&amp;NI$11,#REF!,2,0)</f>
        <v>#REF!</v>
      </c>
      <c r="NJ13" t="e">
        <f>VLOOKUP($B13&amp;"|"&amp;NJ$11,#REF!,2,0)</f>
        <v>#REF!</v>
      </c>
      <c r="NK13" t="e">
        <f>VLOOKUP($B13&amp;"|"&amp;NK$11,#REF!,2,0)</f>
        <v>#REF!</v>
      </c>
      <c r="NL13" t="e">
        <f>VLOOKUP($B13&amp;"|"&amp;NL$11,#REF!,2,0)</f>
        <v>#REF!</v>
      </c>
      <c r="NM13" t="e">
        <f>VLOOKUP($B13&amp;"|"&amp;NM$11,#REF!,2,0)</f>
        <v>#REF!</v>
      </c>
      <c r="NN13" t="e">
        <f>VLOOKUP($B13&amp;"|"&amp;NN$11,#REF!,2,0)</f>
        <v>#REF!</v>
      </c>
      <c r="NO13" t="e">
        <f>VLOOKUP($B13&amp;"|"&amp;NO$11,#REF!,2,0)</f>
        <v>#REF!</v>
      </c>
      <c r="NP13" t="e">
        <f>VLOOKUP($B13&amp;"|"&amp;NP$11,#REF!,2,0)</f>
        <v>#REF!</v>
      </c>
      <c r="NQ13" t="e">
        <f>VLOOKUP($B13&amp;"|"&amp;NQ$11,#REF!,2,0)</f>
        <v>#REF!</v>
      </c>
      <c r="NR13" t="e">
        <f>VLOOKUP($B13&amp;"|"&amp;NR$11,#REF!,2,0)</f>
        <v>#REF!</v>
      </c>
      <c r="NS13" t="e">
        <f>VLOOKUP($B13&amp;"|"&amp;NS$11,#REF!,2,0)</f>
        <v>#REF!</v>
      </c>
      <c r="NT13" t="e">
        <f>VLOOKUP($B13&amp;"|"&amp;NT$11,#REF!,2,0)</f>
        <v>#REF!</v>
      </c>
      <c r="NU13" t="e">
        <f>VLOOKUP($B13&amp;"|"&amp;NU$11,#REF!,2,0)</f>
        <v>#REF!</v>
      </c>
      <c r="NV13" t="e">
        <f>VLOOKUP($B13&amp;"|"&amp;NV$11,#REF!,2,0)</f>
        <v>#REF!</v>
      </c>
      <c r="NW13" t="e">
        <f>VLOOKUP($B13&amp;"|"&amp;NW$11,#REF!,2,0)</f>
        <v>#REF!</v>
      </c>
      <c r="NX13" t="e">
        <f>VLOOKUP($B13&amp;"|"&amp;NX$11,#REF!,2,0)</f>
        <v>#REF!</v>
      </c>
      <c r="NY13" t="e">
        <f>VLOOKUP($B13&amp;"|"&amp;NY$11,#REF!,2,0)</f>
        <v>#REF!</v>
      </c>
      <c r="NZ13" t="e">
        <f>VLOOKUP($B13&amp;"|"&amp;NZ$11,#REF!,2,0)</f>
        <v>#REF!</v>
      </c>
      <c r="OA13" t="e">
        <f>VLOOKUP($B13&amp;"|"&amp;OA$11,#REF!,2,0)</f>
        <v>#REF!</v>
      </c>
      <c r="OB13" t="e">
        <f>VLOOKUP($B13&amp;"|"&amp;OB$11,#REF!,2,0)</f>
        <v>#REF!</v>
      </c>
      <c r="OC13" t="e">
        <f>VLOOKUP($B13&amp;"|"&amp;OC$11,#REF!,2,0)</f>
        <v>#REF!</v>
      </c>
      <c r="OD13" t="e">
        <f>VLOOKUP($B13&amp;"|"&amp;OD$11,#REF!,2,0)</f>
        <v>#REF!</v>
      </c>
      <c r="OE13" t="e">
        <f>VLOOKUP($B13&amp;"|"&amp;OE$11,#REF!,2,0)</f>
        <v>#REF!</v>
      </c>
      <c r="OF13" t="e">
        <f>VLOOKUP($B13&amp;"|"&amp;OF$11,#REF!,2,0)</f>
        <v>#REF!</v>
      </c>
      <c r="OG13" t="e">
        <f>VLOOKUP($B13&amp;"|"&amp;OG$11,#REF!,2,0)</f>
        <v>#REF!</v>
      </c>
      <c r="OH13" t="e">
        <f>VLOOKUP($B13&amp;"|"&amp;OH$11,#REF!,2,0)</f>
        <v>#REF!</v>
      </c>
      <c r="OI13" t="e">
        <f>VLOOKUP($B13&amp;"|"&amp;OI$11,#REF!,2,0)</f>
        <v>#REF!</v>
      </c>
      <c r="OJ13" t="e">
        <f>VLOOKUP($B13&amp;"|"&amp;OJ$11,#REF!,2,0)</f>
        <v>#REF!</v>
      </c>
      <c r="OK13" t="e">
        <f>VLOOKUP($B13&amp;"|"&amp;OK$11,#REF!,2,0)</f>
        <v>#REF!</v>
      </c>
      <c r="OL13" t="e">
        <f>VLOOKUP($B13&amp;"|"&amp;OL$11,#REF!,2,0)</f>
        <v>#REF!</v>
      </c>
    </row>
  </sheetData>
  <phoneticPr fontId="1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C63CE-DD3A-4C6B-8C91-E6A7CB392103}">
  <dimension ref="A1:P54"/>
  <sheetViews>
    <sheetView topLeftCell="A2" zoomScale="70" zoomScaleNormal="70" workbookViewId="0">
      <pane xSplit="1" ySplit="5" topLeftCell="B7" activePane="bottomRight" state="frozen"/>
      <selection activeCell="A2" sqref="A2"/>
      <selection pane="topRight" activeCell="B2" sqref="B2"/>
      <selection pane="bottomLeft" activeCell="A7" sqref="A7"/>
      <selection pane="bottomRight" activeCell="H17" sqref="H17"/>
    </sheetView>
  </sheetViews>
  <sheetFormatPr defaultColWidth="8.296875" defaultRowHeight="13.2"/>
  <cols>
    <col min="1" max="1" width="31.296875" style="41" customWidth="1"/>
    <col min="2" max="9" width="15.09765625" style="41" customWidth="1"/>
    <col min="10" max="256" width="8.296875" style="41"/>
    <col min="257" max="257" width="31.296875" style="41" customWidth="1"/>
    <col min="258" max="265" width="15.09765625" style="41" customWidth="1"/>
    <col min="266" max="512" width="8.296875" style="41"/>
    <col min="513" max="513" width="31.296875" style="41" customWidth="1"/>
    <col min="514" max="521" width="15.09765625" style="41" customWidth="1"/>
    <col min="522" max="768" width="8.296875" style="41"/>
    <col min="769" max="769" width="31.296875" style="41" customWidth="1"/>
    <col min="770" max="777" width="15.09765625" style="41" customWidth="1"/>
    <col min="778" max="1024" width="8.296875" style="41"/>
    <col min="1025" max="1025" width="31.296875" style="41" customWidth="1"/>
    <col min="1026" max="1033" width="15.09765625" style="41" customWidth="1"/>
    <col min="1034" max="1280" width="8.296875" style="41"/>
    <col min="1281" max="1281" width="31.296875" style="41" customWidth="1"/>
    <col min="1282" max="1289" width="15.09765625" style="41" customWidth="1"/>
    <col min="1290" max="1536" width="8.296875" style="41"/>
    <col min="1537" max="1537" width="31.296875" style="41" customWidth="1"/>
    <col min="1538" max="1545" width="15.09765625" style="41" customWidth="1"/>
    <col min="1546" max="1792" width="8.296875" style="41"/>
    <col min="1793" max="1793" width="31.296875" style="41" customWidth="1"/>
    <col min="1794" max="1801" width="15.09765625" style="41" customWidth="1"/>
    <col min="1802" max="2048" width="8.296875" style="41"/>
    <col min="2049" max="2049" width="31.296875" style="41" customWidth="1"/>
    <col min="2050" max="2057" width="15.09765625" style="41" customWidth="1"/>
    <col min="2058" max="2304" width="8.296875" style="41"/>
    <col min="2305" max="2305" width="31.296875" style="41" customWidth="1"/>
    <col min="2306" max="2313" width="15.09765625" style="41" customWidth="1"/>
    <col min="2314" max="2560" width="8.296875" style="41"/>
    <col min="2561" max="2561" width="31.296875" style="41" customWidth="1"/>
    <col min="2562" max="2569" width="15.09765625" style="41" customWidth="1"/>
    <col min="2570" max="2816" width="8.296875" style="41"/>
    <col min="2817" max="2817" width="31.296875" style="41" customWidth="1"/>
    <col min="2818" max="2825" width="15.09765625" style="41" customWidth="1"/>
    <col min="2826" max="3072" width="8.296875" style="41"/>
    <col min="3073" max="3073" width="31.296875" style="41" customWidth="1"/>
    <col min="3074" max="3081" width="15.09765625" style="41" customWidth="1"/>
    <col min="3082" max="3328" width="8.296875" style="41"/>
    <col min="3329" max="3329" width="31.296875" style="41" customWidth="1"/>
    <col min="3330" max="3337" width="15.09765625" style="41" customWidth="1"/>
    <col min="3338" max="3584" width="8.296875" style="41"/>
    <col min="3585" max="3585" width="31.296875" style="41" customWidth="1"/>
    <col min="3586" max="3593" width="15.09765625" style="41" customWidth="1"/>
    <col min="3594" max="3840" width="8.296875" style="41"/>
    <col min="3841" max="3841" width="31.296875" style="41" customWidth="1"/>
    <col min="3842" max="3849" width="15.09765625" style="41" customWidth="1"/>
    <col min="3850" max="4096" width="8.296875" style="41"/>
    <col min="4097" max="4097" width="31.296875" style="41" customWidth="1"/>
    <col min="4098" max="4105" width="15.09765625" style="41" customWidth="1"/>
    <col min="4106" max="4352" width="8.296875" style="41"/>
    <col min="4353" max="4353" width="31.296875" style="41" customWidth="1"/>
    <col min="4354" max="4361" width="15.09765625" style="41" customWidth="1"/>
    <col min="4362" max="4608" width="8.296875" style="41"/>
    <col min="4609" max="4609" width="31.296875" style="41" customWidth="1"/>
    <col min="4610" max="4617" width="15.09765625" style="41" customWidth="1"/>
    <col min="4618" max="4864" width="8.296875" style="41"/>
    <col min="4865" max="4865" width="31.296875" style="41" customWidth="1"/>
    <col min="4866" max="4873" width="15.09765625" style="41" customWidth="1"/>
    <col min="4874" max="5120" width="8.296875" style="41"/>
    <col min="5121" max="5121" width="31.296875" style="41" customWidth="1"/>
    <col min="5122" max="5129" width="15.09765625" style="41" customWidth="1"/>
    <col min="5130" max="5376" width="8.296875" style="41"/>
    <col min="5377" max="5377" width="31.296875" style="41" customWidth="1"/>
    <col min="5378" max="5385" width="15.09765625" style="41" customWidth="1"/>
    <col min="5386" max="5632" width="8.296875" style="41"/>
    <col min="5633" max="5633" width="31.296875" style="41" customWidth="1"/>
    <col min="5634" max="5641" width="15.09765625" style="41" customWidth="1"/>
    <col min="5642" max="5888" width="8.296875" style="41"/>
    <col min="5889" max="5889" width="31.296875" style="41" customWidth="1"/>
    <col min="5890" max="5897" width="15.09765625" style="41" customWidth="1"/>
    <col min="5898" max="6144" width="8.296875" style="41"/>
    <col min="6145" max="6145" width="31.296875" style="41" customWidth="1"/>
    <col min="6146" max="6153" width="15.09765625" style="41" customWidth="1"/>
    <col min="6154" max="6400" width="8.296875" style="41"/>
    <col min="6401" max="6401" width="31.296875" style="41" customWidth="1"/>
    <col min="6402" max="6409" width="15.09765625" style="41" customWidth="1"/>
    <col min="6410" max="6656" width="8.296875" style="41"/>
    <col min="6657" max="6657" width="31.296875" style="41" customWidth="1"/>
    <col min="6658" max="6665" width="15.09765625" style="41" customWidth="1"/>
    <col min="6666" max="6912" width="8.296875" style="41"/>
    <col min="6913" max="6913" width="31.296875" style="41" customWidth="1"/>
    <col min="6914" max="6921" width="15.09765625" style="41" customWidth="1"/>
    <col min="6922" max="7168" width="8.296875" style="41"/>
    <col min="7169" max="7169" width="31.296875" style="41" customWidth="1"/>
    <col min="7170" max="7177" width="15.09765625" style="41" customWidth="1"/>
    <col min="7178" max="7424" width="8.296875" style="41"/>
    <col min="7425" max="7425" width="31.296875" style="41" customWidth="1"/>
    <col min="7426" max="7433" width="15.09765625" style="41" customWidth="1"/>
    <col min="7434" max="7680" width="8.296875" style="41"/>
    <col min="7681" max="7681" width="31.296875" style="41" customWidth="1"/>
    <col min="7682" max="7689" width="15.09765625" style="41" customWidth="1"/>
    <col min="7690" max="7936" width="8.296875" style="41"/>
    <col min="7937" max="7937" width="31.296875" style="41" customWidth="1"/>
    <col min="7938" max="7945" width="15.09765625" style="41" customWidth="1"/>
    <col min="7946" max="8192" width="8.296875" style="41"/>
    <col min="8193" max="8193" width="31.296875" style="41" customWidth="1"/>
    <col min="8194" max="8201" width="15.09765625" style="41" customWidth="1"/>
    <col min="8202" max="8448" width="8.296875" style="41"/>
    <col min="8449" max="8449" width="31.296875" style="41" customWidth="1"/>
    <col min="8450" max="8457" width="15.09765625" style="41" customWidth="1"/>
    <col min="8458" max="8704" width="8.296875" style="41"/>
    <col min="8705" max="8705" width="31.296875" style="41" customWidth="1"/>
    <col min="8706" max="8713" width="15.09765625" style="41" customWidth="1"/>
    <col min="8714" max="8960" width="8.296875" style="41"/>
    <col min="8961" max="8961" width="31.296875" style="41" customWidth="1"/>
    <col min="8962" max="8969" width="15.09765625" style="41" customWidth="1"/>
    <col min="8970" max="9216" width="8.296875" style="41"/>
    <col min="9217" max="9217" width="31.296875" style="41" customWidth="1"/>
    <col min="9218" max="9225" width="15.09765625" style="41" customWidth="1"/>
    <col min="9226" max="9472" width="8.296875" style="41"/>
    <col min="9473" max="9473" width="31.296875" style="41" customWidth="1"/>
    <col min="9474" max="9481" width="15.09765625" style="41" customWidth="1"/>
    <col min="9482" max="9728" width="8.296875" style="41"/>
    <col min="9729" max="9729" width="31.296875" style="41" customWidth="1"/>
    <col min="9730" max="9737" width="15.09765625" style="41" customWidth="1"/>
    <col min="9738" max="9984" width="8.296875" style="41"/>
    <col min="9985" max="9985" width="31.296875" style="41" customWidth="1"/>
    <col min="9986" max="9993" width="15.09765625" style="41" customWidth="1"/>
    <col min="9994" max="10240" width="8.296875" style="41"/>
    <col min="10241" max="10241" width="31.296875" style="41" customWidth="1"/>
    <col min="10242" max="10249" width="15.09765625" style="41" customWidth="1"/>
    <col min="10250" max="10496" width="8.296875" style="41"/>
    <col min="10497" max="10497" width="31.296875" style="41" customWidth="1"/>
    <col min="10498" max="10505" width="15.09765625" style="41" customWidth="1"/>
    <col min="10506" max="10752" width="8.296875" style="41"/>
    <col min="10753" max="10753" width="31.296875" style="41" customWidth="1"/>
    <col min="10754" max="10761" width="15.09765625" style="41" customWidth="1"/>
    <col min="10762" max="11008" width="8.296875" style="41"/>
    <col min="11009" max="11009" width="31.296875" style="41" customWidth="1"/>
    <col min="11010" max="11017" width="15.09765625" style="41" customWidth="1"/>
    <col min="11018" max="11264" width="8.296875" style="41"/>
    <col min="11265" max="11265" width="31.296875" style="41" customWidth="1"/>
    <col min="11266" max="11273" width="15.09765625" style="41" customWidth="1"/>
    <col min="11274" max="11520" width="8.296875" style="41"/>
    <col min="11521" max="11521" width="31.296875" style="41" customWidth="1"/>
    <col min="11522" max="11529" width="15.09765625" style="41" customWidth="1"/>
    <col min="11530" max="11776" width="8.296875" style="41"/>
    <col min="11777" max="11777" width="31.296875" style="41" customWidth="1"/>
    <col min="11778" max="11785" width="15.09765625" style="41" customWidth="1"/>
    <col min="11786" max="12032" width="8.296875" style="41"/>
    <col min="12033" max="12033" width="31.296875" style="41" customWidth="1"/>
    <col min="12034" max="12041" width="15.09765625" style="41" customWidth="1"/>
    <col min="12042" max="12288" width="8.296875" style="41"/>
    <col min="12289" max="12289" width="31.296875" style="41" customWidth="1"/>
    <col min="12290" max="12297" width="15.09765625" style="41" customWidth="1"/>
    <col min="12298" max="12544" width="8.296875" style="41"/>
    <col min="12545" max="12545" width="31.296875" style="41" customWidth="1"/>
    <col min="12546" max="12553" width="15.09765625" style="41" customWidth="1"/>
    <col min="12554" max="12800" width="8.296875" style="41"/>
    <col min="12801" max="12801" width="31.296875" style="41" customWidth="1"/>
    <col min="12802" max="12809" width="15.09765625" style="41" customWidth="1"/>
    <col min="12810" max="13056" width="8.296875" style="41"/>
    <col min="13057" max="13057" width="31.296875" style="41" customWidth="1"/>
    <col min="13058" max="13065" width="15.09765625" style="41" customWidth="1"/>
    <col min="13066" max="13312" width="8.296875" style="41"/>
    <col min="13313" max="13313" width="31.296875" style="41" customWidth="1"/>
    <col min="13314" max="13321" width="15.09765625" style="41" customWidth="1"/>
    <col min="13322" max="13568" width="8.296875" style="41"/>
    <col min="13569" max="13569" width="31.296875" style="41" customWidth="1"/>
    <col min="13570" max="13577" width="15.09765625" style="41" customWidth="1"/>
    <col min="13578" max="13824" width="8.296875" style="41"/>
    <col min="13825" max="13825" width="31.296875" style="41" customWidth="1"/>
    <col min="13826" max="13833" width="15.09765625" style="41" customWidth="1"/>
    <col min="13834" max="14080" width="8.296875" style="41"/>
    <col min="14081" max="14081" width="31.296875" style="41" customWidth="1"/>
    <col min="14082" max="14089" width="15.09765625" style="41" customWidth="1"/>
    <col min="14090" max="14336" width="8.296875" style="41"/>
    <col min="14337" max="14337" width="31.296875" style="41" customWidth="1"/>
    <col min="14338" max="14345" width="15.09765625" style="41" customWidth="1"/>
    <col min="14346" max="14592" width="8.296875" style="41"/>
    <col min="14593" max="14593" width="31.296875" style="41" customWidth="1"/>
    <col min="14594" max="14601" width="15.09765625" style="41" customWidth="1"/>
    <col min="14602" max="14848" width="8.296875" style="41"/>
    <col min="14849" max="14849" width="31.296875" style="41" customWidth="1"/>
    <col min="14850" max="14857" width="15.09765625" style="41" customWidth="1"/>
    <col min="14858" max="15104" width="8.296875" style="41"/>
    <col min="15105" max="15105" width="31.296875" style="41" customWidth="1"/>
    <col min="15106" max="15113" width="15.09765625" style="41" customWidth="1"/>
    <col min="15114" max="15360" width="8.296875" style="41"/>
    <col min="15361" max="15361" width="31.296875" style="41" customWidth="1"/>
    <col min="15362" max="15369" width="15.09765625" style="41" customWidth="1"/>
    <col min="15370" max="15616" width="8.296875" style="41"/>
    <col min="15617" max="15617" width="31.296875" style="41" customWidth="1"/>
    <col min="15618" max="15625" width="15.09765625" style="41" customWidth="1"/>
    <col min="15626" max="15872" width="8.296875" style="41"/>
    <col min="15873" max="15873" width="31.296875" style="41" customWidth="1"/>
    <col min="15874" max="15881" width="15.09765625" style="41" customWidth="1"/>
    <col min="15882" max="16128" width="8.296875" style="41"/>
    <col min="16129" max="16129" width="31.296875" style="41" customWidth="1"/>
    <col min="16130" max="16137" width="15.09765625" style="41" customWidth="1"/>
    <col min="16138" max="16384" width="8.296875" style="41"/>
  </cols>
  <sheetData>
    <row r="1" spans="1:9" ht="15" customHeight="1">
      <c r="A1" s="145" t="s">
        <v>435</v>
      </c>
      <c r="B1" s="146"/>
      <c r="C1" s="146"/>
      <c r="D1" s="146"/>
      <c r="E1" s="146"/>
      <c r="F1" s="146"/>
      <c r="G1" s="146"/>
      <c r="H1" s="146"/>
      <c r="I1" s="147"/>
    </row>
    <row r="2" spans="1:9" ht="13.8" thickBot="1">
      <c r="A2" s="148" t="s">
        <v>436</v>
      </c>
      <c r="B2" s="149"/>
      <c r="C2" s="149"/>
      <c r="D2" s="149"/>
      <c r="E2" s="149"/>
      <c r="F2" s="149"/>
      <c r="G2" s="149"/>
      <c r="H2" s="149"/>
      <c r="I2" s="150"/>
    </row>
    <row r="3" spans="1:9" ht="35.4" thickTop="1" thickBot="1">
      <c r="A3" s="62" t="s">
        <v>472</v>
      </c>
      <c r="B3" s="60"/>
      <c r="C3" s="60"/>
      <c r="D3" s="60"/>
      <c r="E3" s="60"/>
      <c r="F3" s="60"/>
      <c r="G3" s="60"/>
      <c r="H3" s="60"/>
      <c r="I3" s="61"/>
    </row>
    <row r="4" spans="1:9" ht="14.4" thickTop="1">
      <c r="A4" s="42" t="s">
        <v>437</v>
      </c>
      <c r="B4" s="151" t="s">
        <v>438</v>
      </c>
      <c r="C4" s="151" t="s">
        <v>439</v>
      </c>
      <c r="D4" s="43" t="s">
        <v>440</v>
      </c>
      <c r="E4" s="43" t="s">
        <v>441</v>
      </c>
      <c r="F4" s="151" t="s">
        <v>442</v>
      </c>
      <c r="G4" s="151" t="s">
        <v>443</v>
      </c>
      <c r="H4" s="43" t="s">
        <v>444</v>
      </c>
      <c r="I4" s="43" t="s">
        <v>445</v>
      </c>
    </row>
    <row r="5" spans="1:9" ht="16.2">
      <c r="A5" s="44" t="s">
        <v>446</v>
      </c>
      <c r="B5" s="152"/>
      <c r="C5" s="152"/>
      <c r="D5" s="45" t="s">
        <v>447</v>
      </c>
      <c r="E5" s="45" t="s">
        <v>448</v>
      </c>
      <c r="F5" s="152"/>
      <c r="G5" s="152"/>
      <c r="H5" s="45" t="s">
        <v>449</v>
      </c>
      <c r="I5" s="45" t="s">
        <v>450</v>
      </c>
    </row>
    <row r="6" spans="1:9" ht="16.8" thickBot="1">
      <c r="A6" s="46"/>
      <c r="B6" s="153"/>
      <c r="C6" s="153"/>
      <c r="D6" s="47"/>
      <c r="E6" s="47" t="s">
        <v>449</v>
      </c>
      <c r="F6" s="153"/>
      <c r="G6" s="153"/>
      <c r="H6" s="47"/>
      <c r="I6" s="47" t="s">
        <v>451</v>
      </c>
    </row>
    <row r="7" spans="1:9">
      <c r="A7" s="48">
        <v>2017</v>
      </c>
      <c r="B7" s="49"/>
      <c r="C7" s="49"/>
      <c r="D7" s="49"/>
      <c r="E7" s="49"/>
      <c r="F7" s="49"/>
      <c r="G7" s="49"/>
      <c r="H7" s="49"/>
      <c r="I7" s="49"/>
    </row>
    <row r="8" spans="1:9">
      <c r="A8" s="50" t="s">
        <v>452</v>
      </c>
      <c r="B8" s="51">
        <v>197138</v>
      </c>
      <c r="C8" s="51">
        <v>1915</v>
      </c>
      <c r="D8" s="51">
        <v>2918</v>
      </c>
      <c r="E8" s="51">
        <v>25190</v>
      </c>
      <c r="F8" s="51">
        <v>173712</v>
      </c>
      <c r="G8" s="51">
        <v>22540</v>
      </c>
      <c r="H8" s="51">
        <v>166774</v>
      </c>
      <c r="I8" s="52" t="s">
        <v>453</v>
      </c>
    </row>
    <row r="9" spans="1:9">
      <c r="A9" s="50" t="s">
        <v>454</v>
      </c>
      <c r="B9" s="51">
        <v>187098</v>
      </c>
      <c r="C9" s="51">
        <v>2197</v>
      </c>
      <c r="D9" s="51">
        <v>2123</v>
      </c>
      <c r="E9" s="51">
        <v>23430</v>
      </c>
      <c r="F9" s="51">
        <v>166866</v>
      </c>
      <c r="G9" s="51">
        <v>21836</v>
      </c>
      <c r="H9" s="51">
        <v>163264</v>
      </c>
      <c r="I9" s="52" t="s">
        <v>453</v>
      </c>
    </row>
    <row r="10" spans="1:9">
      <c r="A10" s="50" t="s">
        <v>455</v>
      </c>
      <c r="B10" s="51">
        <v>196440</v>
      </c>
      <c r="C10" s="51">
        <v>2333</v>
      </c>
      <c r="D10" s="51">
        <v>2609</v>
      </c>
      <c r="E10" s="51">
        <v>23430</v>
      </c>
      <c r="F10" s="51">
        <v>203482</v>
      </c>
      <c r="G10" s="51">
        <v>24571</v>
      </c>
      <c r="H10" s="51">
        <v>145060</v>
      </c>
      <c r="I10" s="52" t="s">
        <v>453</v>
      </c>
    </row>
    <row r="11" spans="1:9">
      <c r="A11" s="50" t="s">
        <v>456</v>
      </c>
      <c r="B11" s="51">
        <v>193933</v>
      </c>
      <c r="C11" s="51">
        <v>1357</v>
      </c>
      <c r="D11" s="51">
        <v>2301</v>
      </c>
      <c r="E11" s="51">
        <v>23999</v>
      </c>
      <c r="F11" s="51">
        <v>172796</v>
      </c>
      <c r="G11" s="51">
        <v>27998</v>
      </c>
      <c r="H11" s="51">
        <v>142957</v>
      </c>
      <c r="I11" s="52" t="s">
        <v>453</v>
      </c>
    </row>
    <row r="12" spans="1:9">
      <c r="A12" s="53" t="s">
        <v>97</v>
      </c>
      <c r="B12" s="54">
        <v>774609</v>
      </c>
      <c r="C12" s="54">
        <v>7803</v>
      </c>
      <c r="D12" s="54">
        <v>9951</v>
      </c>
      <c r="E12" s="49"/>
      <c r="F12" s="54">
        <v>716856</v>
      </c>
      <c r="G12" s="54">
        <v>96945</v>
      </c>
      <c r="H12" s="63">
        <f>AVERAGE(H8:H11)</f>
        <v>154513.75</v>
      </c>
      <c r="I12" s="54">
        <v>4596</v>
      </c>
    </row>
    <row r="13" spans="1:9">
      <c r="A13" s="48">
        <v>2018</v>
      </c>
      <c r="B13" s="49"/>
      <c r="C13" s="49"/>
      <c r="D13" s="49"/>
      <c r="E13" s="49"/>
      <c r="F13" s="49"/>
      <c r="G13" s="49"/>
      <c r="H13" s="49"/>
      <c r="I13" s="49"/>
    </row>
    <row r="14" spans="1:9">
      <c r="A14" s="50" t="s">
        <v>452</v>
      </c>
      <c r="B14" s="51">
        <v>187743</v>
      </c>
      <c r="C14" s="51">
        <v>1367</v>
      </c>
      <c r="D14" s="51">
        <v>2996</v>
      </c>
      <c r="E14" s="51">
        <v>24736</v>
      </c>
      <c r="F14" s="51">
        <v>168149</v>
      </c>
      <c r="G14" s="51">
        <v>27528</v>
      </c>
      <c r="H14" s="51">
        <v>130682</v>
      </c>
      <c r="I14" s="52" t="s">
        <v>453</v>
      </c>
    </row>
    <row r="15" spans="1:9">
      <c r="A15" s="50" t="s">
        <v>454</v>
      </c>
      <c r="B15" s="51">
        <v>180829</v>
      </c>
      <c r="C15" s="51">
        <v>1546</v>
      </c>
      <c r="D15" s="51">
        <v>2122</v>
      </c>
      <c r="E15" s="51">
        <v>22997</v>
      </c>
      <c r="F15" s="51">
        <v>156607</v>
      </c>
      <c r="G15" s="51">
        <v>30538</v>
      </c>
      <c r="H15" s="51">
        <v>125809</v>
      </c>
      <c r="I15" s="52" t="s">
        <v>453</v>
      </c>
    </row>
    <row r="16" spans="1:9">
      <c r="A16" s="50" t="s">
        <v>455</v>
      </c>
      <c r="B16" s="51">
        <v>194731</v>
      </c>
      <c r="C16" s="51">
        <v>1439</v>
      </c>
      <c r="D16" s="51">
        <v>2695</v>
      </c>
      <c r="E16" s="51">
        <v>22537</v>
      </c>
      <c r="F16" s="51">
        <v>194219</v>
      </c>
      <c r="G16" s="51">
        <v>29602</v>
      </c>
      <c r="H16" s="51">
        <v>105478</v>
      </c>
      <c r="I16" s="52" t="s">
        <v>453</v>
      </c>
    </row>
    <row r="17" spans="1:12">
      <c r="A17" s="50" t="s">
        <v>456</v>
      </c>
      <c r="B17" s="51">
        <v>192863</v>
      </c>
      <c r="C17" s="51">
        <v>1602</v>
      </c>
      <c r="D17" s="51">
        <v>2618</v>
      </c>
      <c r="E17" s="51">
        <v>21692</v>
      </c>
      <c r="F17" s="51">
        <v>169131</v>
      </c>
      <c r="G17" s="51">
        <v>28575</v>
      </c>
      <c r="H17" s="51">
        <v>108104</v>
      </c>
      <c r="I17" s="52" t="s">
        <v>453</v>
      </c>
    </row>
    <row r="18" spans="1:12">
      <c r="A18" s="53" t="s">
        <v>97</v>
      </c>
      <c r="B18" s="54">
        <v>756167</v>
      </c>
      <c r="C18" s="54">
        <v>5954</v>
      </c>
      <c r="D18" s="54">
        <v>10431</v>
      </c>
      <c r="E18" s="49"/>
      <c r="F18" s="54">
        <v>688105</v>
      </c>
      <c r="G18" s="54">
        <v>116244</v>
      </c>
      <c r="H18" s="63">
        <f>AVERAGE(H14:H17)</f>
        <v>117518.25</v>
      </c>
      <c r="I18" s="54">
        <v>5363</v>
      </c>
      <c r="J18" s="41">
        <f>B18/B12-1</f>
        <v>-2.3808140623204688E-2</v>
      </c>
    </row>
    <row r="19" spans="1:12">
      <c r="A19" s="48">
        <v>2019</v>
      </c>
      <c r="B19" s="49"/>
      <c r="C19" s="49"/>
      <c r="D19" s="49"/>
      <c r="E19" s="49"/>
      <c r="F19" s="49"/>
      <c r="G19" s="49"/>
      <c r="H19" s="49"/>
      <c r="I19" s="49"/>
    </row>
    <row r="20" spans="1:12">
      <c r="A20" s="50" t="s">
        <v>452</v>
      </c>
      <c r="B20" s="51">
        <v>179817</v>
      </c>
      <c r="C20" s="51">
        <v>1689</v>
      </c>
      <c r="D20" s="51">
        <v>2649</v>
      </c>
      <c r="E20" s="51">
        <v>24160</v>
      </c>
      <c r="F20" s="51">
        <v>157746</v>
      </c>
      <c r="G20" s="51">
        <v>25213</v>
      </c>
      <c r="H20" s="51">
        <v>101990</v>
      </c>
      <c r="I20" s="52" t="s">
        <v>453</v>
      </c>
    </row>
    <row r="21" spans="1:12">
      <c r="A21" s="50" t="s">
        <v>454</v>
      </c>
      <c r="B21" s="51">
        <v>179781</v>
      </c>
      <c r="C21" s="51">
        <v>1604</v>
      </c>
      <c r="D21" s="51">
        <v>1946</v>
      </c>
      <c r="E21" s="51">
        <v>24529</v>
      </c>
      <c r="F21" s="51">
        <v>129609</v>
      </c>
      <c r="G21" s="51">
        <v>25929</v>
      </c>
      <c r="H21" s="51">
        <v>122358</v>
      </c>
      <c r="I21" s="52" t="s">
        <v>453</v>
      </c>
    </row>
    <row r="22" spans="1:12">
      <c r="A22" s="50" t="s">
        <v>455</v>
      </c>
      <c r="B22" s="51">
        <v>181461</v>
      </c>
      <c r="C22" s="51">
        <v>1681</v>
      </c>
      <c r="D22" s="51">
        <v>1576</v>
      </c>
      <c r="E22" s="51">
        <v>27714</v>
      </c>
      <c r="F22" s="51">
        <v>167226</v>
      </c>
      <c r="G22" s="51">
        <v>21960</v>
      </c>
      <c r="H22" s="51">
        <v>116478</v>
      </c>
      <c r="I22" s="52" t="s">
        <v>453</v>
      </c>
    </row>
    <row r="23" spans="1:12">
      <c r="A23" s="50" t="s">
        <v>456</v>
      </c>
      <c r="B23" s="51">
        <v>165250</v>
      </c>
      <c r="C23" s="51">
        <v>1723</v>
      </c>
      <c r="D23" s="51">
        <v>1833</v>
      </c>
      <c r="E23" s="51">
        <v>31320</v>
      </c>
      <c r="F23" s="51">
        <v>131962</v>
      </c>
      <c r="G23" s="51">
        <v>20663</v>
      </c>
      <c r="H23" s="51">
        <v>133940</v>
      </c>
      <c r="I23" s="52" t="s">
        <v>453</v>
      </c>
    </row>
    <row r="24" spans="1:12">
      <c r="A24" s="53" t="s">
        <v>97</v>
      </c>
      <c r="B24" s="54">
        <v>706309</v>
      </c>
      <c r="C24" s="54">
        <v>6697</v>
      </c>
      <c r="D24" s="54">
        <v>8003</v>
      </c>
      <c r="E24" s="49"/>
      <c r="F24" s="54">
        <v>586543</v>
      </c>
      <c r="G24" s="54">
        <v>93765</v>
      </c>
      <c r="H24" s="63">
        <f>AVERAGE(H20:H23)</f>
        <v>118691.5</v>
      </c>
      <c r="I24" s="54">
        <v>5238</v>
      </c>
      <c r="J24" s="78">
        <f>B24/B12-1</f>
        <v>-8.8173517219655384E-2</v>
      </c>
      <c r="K24" s="79">
        <f>B24-F24-G24</f>
        <v>26001</v>
      </c>
      <c r="L24" s="79">
        <f>B24-F24</f>
        <v>119766</v>
      </c>
    </row>
    <row r="25" spans="1:12">
      <c r="A25" s="48">
        <v>2020</v>
      </c>
      <c r="B25" s="49"/>
      <c r="C25" s="54">
        <f>SUM(B24:C24)</f>
        <v>713006</v>
      </c>
      <c r="D25" s="49"/>
      <c r="E25" s="49"/>
      <c r="F25" s="49"/>
      <c r="G25" s="54">
        <f>SUM(F24:G24)</f>
        <v>680308</v>
      </c>
      <c r="H25" s="49"/>
      <c r="I25" s="49"/>
    </row>
    <row r="26" spans="1:12">
      <c r="A26" s="50" t="s">
        <v>452</v>
      </c>
      <c r="B26" s="51">
        <v>149198</v>
      </c>
      <c r="C26" s="51">
        <v>1339</v>
      </c>
      <c r="D26" s="51">
        <v>1862</v>
      </c>
      <c r="E26" s="51">
        <v>30829</v>
      </c>
      <c r="F26" s="51">
        <v>109626</v>
      </c>
      <c r="G26" s="51">
        <v>19911</v>
      </c>
      <c r="H26" s="51">
        <v>150413</v>
      </c>
      <c r="I26" s="52" t="s">
        <v>453</v>
      </c>
    </row>
    <row r="27" spans="1:12">
      <c r="A27" s="50" t="s">
        <v>454</v>
      </c>
      <c r="B27" s="51">
        <v>116218</v>
      </c>
      <c r="C27" s="51">
        <v>1127</v>
      </c>
      <c r="D27" s="51">
        <v>1392</v>
      </c>
      <c r="E27" s="51">
        <v>29510</v>
      </c>
      <c r="F27" s="51">
        <v>96336</v>
      </c>
      <c r="G27" s="51">
        <v>14848</v>
      </c>
      <c r="H27" s="51">
        <v>155189</v>
      </c>
      <c r="I27" s="52" t="s">
        <v>453</v>
      </c>
    </row>
    <row r="28" spans="1:12">
      <c r="A28" s="50" t="s">
        <v>455</v>
      </c>
      <c r="B28" s="51">
        <v>135881</v>
      </c>
      <c r="C28" s="51">
        <v>1345</v>
      </c>
      <c r="D28" s="51">
        <v>1825</v>
      </c>
      <c r="E28" s="51">
        <v>25537</v>
      </c>
      <c r="F28" s="51">
        <v>148290</v>
      </c>
      <c r="G28" s="51">
        <v>15260</v>
      </c>
      <c r="H28" s="51">
        <v>133018</v>
      </c>
      <c r="I28" s="52" t="s">
        <v>453</v>
      </c>
    </row>
    <row r="29" spans="1:12">
      <c r="A29" s="50" t="s">
        <v>456</v>
      </c>
      <c r="B29" s="51">
        <v>134137</v>
      </c>
      <c r="C29" s="51">
        <v>1326</v>
      </c>
      <c r="D29" s="51">
        <v>1801</v>
      </c>
      <c r="E29" s="51">
        <v>23640</v>
      </c>
      <c r="F29" s="51">
        <v>122441</v>
      </c>
      <c r="G29" s="51">
        <v>19048</v>
      </c>
      <c r="H29" s="51">
        <v>136182</v>
      </c>
      <c r="I29" s="52" t="s">
        <v>453</v>
      </c>
    </row>
    <row r="30" spans="1:12">
      <c r="A30" s="53" t="s">
        <v>97</v>
      </c>
      <c r="B30" s="54">
        <v>535434</v>
      </c>
      <c r="C30" s="54">
        <v>5137</v>
      </c>
      <c r="D30" s="54">
        <v>6880</v>
      </c>
      <c r="E30" s="49"/>
      <c r="F30" s="54">
        <v>476693</v>
      </c>
      <c r="G30" s="54">
        <v>69067</v>
      </c>
      <c r="H30" s="63">
        <f>AVERAGE(H26:H29)</f>
        <v>143700.5</v>
      </c>
      <c r="I30" s="54">
        <v>7129</v>
      </c>
      <c r="J30" s="78">
        <f>B30/B24-1</f>
        <v>-0.24192669214182461</v>
      </c>
      <c r="K30" s="78">
        <f>F30/F24-1</f>
        <v>-0.18728379675488416</v>
      </c>
      <c r="L30" s="78">
        <f>G30/G24-1</f>
        <v>-0.26340318882312164</v>
      </c>
    </row>
    <row r="31" spans="1:12">
      <c r="A31" s="48">
        <v>2021</v>
      </c>
      <c r="B31" s="49"/>
      <c r="C31" s="54">
        <f>SUM(B30:C30)</f>
        <v>540571</v>
      </c>
      <c r="D31" s="49"/>
      <c r="E31" s="49"/>
      <c r="F31" s="49"/>
      <c r="G31" s="54">
        <f>SUM(F30:G30)</f>
        <v>545760</v>
      </c>
      <c r="H31" s="49"/>
      <c r="I31" s="49"/>
    </row>
    <row r="32" spans="1:12">
      <c r="A32" s="50" t="s">
        <v>452</v>
      </c>
      <c r="B32" s="51">
        <v>140130</v>
      </c>
      <c r="C32" s="51">
        <v>1074</v>
      </c>
      <c r="D32" s="51">
        <v>2077</v>
      </c>
      <c r="E32" s="51">
        <v>22629</v>
      </c>
      <c r="F32" s="51">
        <v>138861</v>
      </c>
      <c r="G32" s="51">
        <v>20740</v>
      </c>
      <c r="H32" s="51">
        <v>113926</v>
      </c>
      <c r="I32" s="52" t="s">
        <v>453</v>
      </c>
    </row>
    <row r="33" spans="1:16">
      <c r="A33" s="50" t="s">
        <v>454</v>
      </c>
      <c r="B33" s="51">
        <v>142674</v>
      </c>
      <c r="C33" s="51">
        <v>1530</v>
      </c>
      <c r="D33" s="51">
        <v>1560</v>
      </c>
      <c r="E33" s="51">
        <v>22361</v>
      </c>
      <c r="F33" s="51">
        <v>124505</v>
      </c>
      <c r="G33" s="51">
        <v>22017</v>
      </c>
      <c r="H33" s="51">
        <v>113366</v>
      </c>
      <c r="I33" s="52" t="s">
        <v>453</v>
      </c>
    </row>
    <row r="34" spans="1:16">
      <c r="A34" s="50" t="s">
        <v>455</v>
      </c>
      <c r="B34" s="51">
        <v>148272</v>
      </c>
      <c r="C34" s="51">
        <v>1134</v>
      </c>
      <c r="D34" s="51">
        <v>2024</v>
      </c>
      <c r="E34" s="51">
        <v>19042</v>
      </c>
      <c r="F34" s="51">
        <v>167886</v>
      </c>
      <c r="G34" s="51">
        <v>20595</v>
      </c>
      <c r="H34" s="51">
        <v>82107</v>
      </c>
      <c r="I34" s="52" t="s">
        <v>453</v>
      </c>
    </row>
    <row r="35" spans="1:16">
      <c r="A35" s="50" t="s">
        <v>456</v>
      </c>
      <c r="B35" s="51">
        <v>146355</v>
      </c>
      <c r="C35" s="51">
        <v>1650</v>
      </c>
      <c r="D35" s="51">
        <v>2002</v>
      </c>
      <c r="E35" s="51">
        <v>19013</v>
      </c>
      <c r="F35" s="51">
        <v>114426</v>
      </c>
      <c r="G35" s="51">
        <v>21763</v>
      </c>
      <c r="H35" s="51">
        <v>96343</v>
      </c>
      <c r="I35" s="52" t="s">
        <v>453</v>
      </c>
    </row>
    <row r="36" spans="1:16">
      <c r="A36" s="53" t="s">
        <v>97</v>
      </c>
      <c r="B36" s="54">
        <v>577431</v>
      </c>
      <c r="C36" s="54">
        <v>5388</v>
      </c>
      <c r="D36" s="54">
        <v>7663</v>
      </c>
      <c r="E36" s="49"/>
      <c r="F36" s="54">
        <v>545679</v>
      </c>
      <c r="G36" s="54">
        <v>85115</v>
      </c>
      <c r="H36" s="63">
        <f>AVERAGE(H32:H35)</f>
        <v>101435.5</v>
      </c>
      <c r="I36" s="54">
        <v>4154</v>
      </c>
      <c r="J36" s="78">
        <f>B36/B30-1</f>
        <v>7.8435437420858678E-2</v>
      </c>
      <c r="K36" s="78">
        <f t="shared" ref="K36:O36" si="0">C36/C30-1</f>
        <v>4.8861203036791867E-2</v>
      </c>
      <c r="L36" s="78">
        <f t="shared" si="0"/>
        <v>0.11380813953488378</v>
      </c>
      <c r="M36" s="78" t="e">
        <f t="shared" si="0"/>
        <v>#DIV/0!</v>
      </c>
      <c r="N36" s="78">
        <f t="shared" si="0"/>
        <v>0.14471787922205692</v>
      </c>
      <c r="O36" s="78">
        <f t="shared" si="0"/>
        <v>0.23235409095515958</v>
      </c>
      <c r="P36" s="78">
        <f t="shared" ref="P36" si="1">H36/H30-1</f>
        <v>-0.29411867042912165</v>
      </c>
    </row>
    <row r="37" spans="1:16">
      <c r="A37" s="48">
        <v>2022</v>
      </c>
      <c r="B37" s="49"/>
      <c r="C37" s="54">
        <f>SUM(B36:C36)</f>
        <v>582819</v>
      </c>
      <c r="D37" s="49"/>
      <c r="E37" s="49"/>
      <c r="F37" s="49"/>
      <c r="G37" s="54">
        <f>SUM(F36:G36)</f>
        <v>630794</v>
      </c>
      <c r="H37" s="49"/>
      <c r="I37" s="49"/>
    </row>
    <row r="38" spans="1:16">
      <c r="A38" s="50" t="s">
        <v>452</v>
      </c>
      <c r="B38" s="51">
        <v>149310</v>
      </c>
      <c r="C38" s="51">
        <v>1322</v>
      </c>
      <c r="D38" s="51">
        <v>1777</v>
      </c>
      <c r="E38" s="52" t="s">
        <v>457</v>
      </c>
      <c r="F38" s="51">
        <v>133735</v>
      </c>
      <c r="G38" s="51">
        <v>20401</v>
      </c>
      <c r="H38" s="51">
        <v>90455</v>
      </c>
      <c r="I38" s="52" t="s">
        <v>453</v>
      </c>
    </row>
    <row r="39" spans="1:16">
      <c r="A39" s="50" t="s">
        <v>454</v>
      </c>
      <c r="B39" s="51">
        <v>144610</v>
      </c>
      <c r="C39" s="51">
        <v>1636</v>
      </c>
      <c r="D39" s="51">
        <v>1744</v>
      </c>
      <c r="E39" s="52" t="s">
        <v>458</v>
      </c>
      <c r="F39" s="51">
        <v>117902</v>
      </c>
      <c r="G39" s="51">
        <v>23433</v>
      </c>
      <c r="H39" s="51">
        <v>91472</v>
      </c>
      <c r="I39" s="52" t="s">
        <v>453</v>
      </c>
    </row>
    <row r="40" spans="1:16">
      <c r="A40" s="50" t="s">
        <v>455</v>
      </c>
      <c r="B40" s="51">
        <v>154477</v>
      </c>
      <c r="C40" s="51">
        <v>1970</v>
      </c>
      <c r="D40" s="51">
        <v>1902</v>
      </c>
      <c r="E40" s="52" t="s">
        <v>459</v>
      </c>
      <c r="F40" s="51">
        <v>145185</v>
      </c>
      <c r="G40" s="51">
        <v>21114</v>
      </c>
      <c r="H40" s="51">
        <v>84451</v>
      </c>
      <c r="I40" s="52" t="s">
        <v>453</v>
      </c>
    </row>
    <row r="41" spans="1:16">
      <c r="A41" s="50" t="s">
        <v>456</v>
      </c>
      <c r="B41" s="51">
        <v>145758</v>
      </c>
      <c r="C41" s="51">
        <v>1385</v>
      </c>
      <c r="D41" s="51">
        <v>1742</v>
      </c>
      <c r="E41" s="52" t="s">
        <v>460</v>
      </c>
      <c r="F41" s="51">
        <v>115816</v>
      </c>
      <c r="G41" s="51">
        <v>21007</v>
      </c>
      <c r="H41" s="51">
        <v>94255</v>
      </c>
      <c r="I41" s="52" t="s">
        <v>453</v>
      </c>
    </row>
    <row r="42" spans="1:16">
      <c r="A42" s="53" t="s">
        <v>97</v>
      </c>
      <c r="B42" s="54">
        <v>594155</v>
      </c>
      <c r="C42" s="54">
        <v>6313</v>
      </c>
      <c r="D42" s="54">
        <v>7166</v>
      </c>
      <c r="E42" s="49"/>
      <c r="F42" s="54">
        <v>512638</v>
      </c>
      <c r="G42" s="54">
        <v>85956</v>
      </c>
      <c r="H42" s="63">
        <f>AVERAGE(H38:H41)</f>
        <v>90158.25</v>
      </c>
      <c r="I42" s="54">
        <v>12371</v>
      </c>
      <c r="J42" s="78">
        <f>B42/B36-1</f>
        <v>2.8962767845855275E-2</v>
      </c>
      <c r="K42" s="78">
        <f t="shared" ref="K42:P42" si="2">C42/C36-1</f>
        <v>0.17167780252412768</v>
      </c>
      <c r="L42" s="78">
        <f t="shared" si="2"/>
        <v>-6.4857105572230234E-2</v>
      </c>
      <c r="M42" s="78" t="e">
        <f t="shared" si="2"/>
        <v>#DIV/0!</v>
      </c>
      <c r="N42" s="78">
        <f t="shared" si="2"/>
        <v>-6.0550250238693426E-2</v>
      </c>
      <c r="O42" s="78">
        <f t="shared" si="2"/>
        <v>9.8807495741055629E-3</v>
      </c>
      <c r="P42" s="78">
        <f t="shared" si="2"/>
        <v>-0.11117656047439017</v>
      </c>
    </row>
    <row r="43" spans="1:16">
      <c r="A43" s="48">
        <v>2023</v>
      </c>
      <c r="B43" s="49"/>
      <c r="C43" s="54">
        <f>SUM(B42:C42)</f>
        <v>600468</v>
      </c>
      <c r="D43" s="49"/>
      <c r="E43" s="49"/>
      <c r="F43" s="49"/>
      <c r="G43" s="54">
        <f>SUM(F42:G42)</f>
        <v>598594</v>
      </c>
      <c r="H43" s="49"/>
      <c r="I43" s="49"/>
    </row>
    <row r="44" spans="1:16">
      <c r="A44" s="50" t="s">
        <v>452</v>
      </c>
      <c r="B44" s="51">
        <v>148706</v>
      </c>
      <c r="C44" s="51">
        <v>1020</v>
      </c>
      <c r="D44" s="51">
        <v>1487</v>
      </c>
      <c r="E44" s="52" t="s">
        <v>461</v>
      </c>
      <c r="F44" s="51">
        <v>100305</v>
      </c>
      <c r="G44" s="51">
        <v>24620</v>
      </c>
      <c r="H44" s="51">
        <v>114336</v>
      </c>
      <c r="I44" s="52" t="s">
        <v>453</v>
      </c>
    </row>
    <row r="45" spans="1:16">
      <c r="A45" s="50" t="s">
        <v>454</v>
      </c>
      <c r="B45" s="51">
        <v>142338</v>
      </c>
      <c r="C45" s="51">
        <v>1014</v>
      </c>
      <c r="D45" s="51">
        <v>1395</v>
      </c>
      <c r="E45" s="52" t="s">
        <v>937</v>
      </c>
      <c r="F45" s="51">
        <v>91029</v>
      </c>
      <c r="G45" s="51">
        <v>24104</v>
      </c>
      <c r="H45" s="51">
        <v>133770</v>
      </c>
      <c r="I45" s="52" t="s">
        <v>453</v>
      </c>
    </row>
    <row r="46" spans="1:16">
      <c r="A46" s="53" t="s">
        <v>97</v>
      </c>
      <c r="B46" s="54">
        <v>291044</v>
      </c>
      <c r="C46" s="54">
        <v>2034</v>
      </c>
      <c r="D46" s="54">
        <v>2882</v>
      </c>
      <c r="E46" s="49"/>
      <c r="F46" s="54">
        <v>191334</v>
      </c>
      <c r="G46" s="54">
        <v>48724</v>
      </c>
      <c r="H46" s="49"/>
      <c r="I46" s="54">
        <v>14414</v>
      </c>
    </row>
    <row r="47" spans="1:16">
      <c r="A47" s="48" t="s">
        <v>938</v>
      </c>
      <c r="B47" s="54">
        <v>293921</v>
      </c>
      <c r="C47" s="54">
        <v>2958</v>
      </c>
      <c r="D47" s="54">
        <v>3521</v>
      </c>
      <c r="E47" s="49"/>
      <c r="F47" s="54">
        <v>251636</v>
      </c>
      <c r="G47" s="54">
        <v>43834</v>
      </c>
      <c r="H47" s="49"/>
      <c r="I47" s="49" t="s">
        <v>453</v>
      </c>
    </row>
    <row r="48" spans="1:16" ht="13.8" thickBot="1">
      <c r="A48" s="55" t="s">
        <v>939</v>
      </c>
      <c r="B48" s="56">
        <v>282805</v>
      </c>
      <c r="C48" s="56">
        <v>2604</v>
      </c>
      <c r="D48" s="56">
        <v>3637</v>
      </c>
      <c r="E48" s="57"/>
      <c r="F48" s="56">
        <v>263367</v>
      </c>
      <c r="G48" s="56">
        <v>42757</v>
      </c>
      <c r="H48" s="57"/>
      <c r="I48" s="57" t="s">
        <v>453</v>
      </c>
    </row>
    <row r="49" spans="1:9" ht="13.8">
      <c r="A49" s="58" t="s">
        <v>462</v>
      </c>
    </row>
    <row r="50" spans="1:9" ht="13.8">
      <c r="A50" s="58" t="s">
        <v>463</v>
      </c>
    </row>
    <row r="51" spans="1:9" ht="26.25" customHeight="1">
      <c r="A51" s="142" t="s">
        <v>464</v>
      </c>
      <c r="B51" s="143"/>
      <c r="C51" s="143"/>
      <c r="D51" s="143"/>
      <c r="E51" s="143"/>
      <c r="F51" s="143"/>
      <c r="G51" s="143"/>
      <c r="H51" s="143"/>
      <c r="I51" s="143"/>
    </row>
    <row r="52" spans="1:9">
      <c r="A52" s="59" t="s">
        <v>465</v>
      </c>
    </row>
    <row r="53" spans="1:9">
      <c r="A53" s="59" t="s">
        <v>466</v>
      </c>
    </row>
    <row r="54" spans="1:9" ht="72" customHeight="1">
      <c r="A54" s="144" t="s">
        <v>467</v>
      </c>
      <c r="B54" s="143"/>
      <c r="C54" s="143"/>
      <c r="D54" s="143"/>
      <c r="E54" s="143"/>
      <c r="F54" s="143"/>
      <c r="G54" s="143"/>
      <c r="H54" s="143"/>
      <c r="I54" s="143"/>
    </row>
  </sheetData>
  <mergeCells count="8">
    <mergeCell ref="A51:I51"/>
    <mergeCell ref="A54:I54"/>
    <mergeCell ref="A1:I1"/>
    <mergeCell ref="A2:I2"/>
    <mergeCell ref="B4:B6"/>
    <mergeCell ref="C4:C6"/>
    <mergeCell ref="F4:F6"/>
    <mergeCell ref="G4:G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787D3-B1BE-4655-89CF-BD6749AE5D1B}">
  <sheetPr>
    <tabColor theme="7"/>
  </sheetPr>
  <dimension ref="A1:N66"/>
  <sheetViews>
    <sheetView topLeftCell="E1" workbookViewId="0"/>
  </sheetViews>
  <sheetFormatPr defaultColWidth="20.59765625" defaultRowHeight="13.8"/>
  <cols>
    <col min="1" max="1" width="20.59765625" customWidth="1"/>
  </cols>
  <sheetData>
    <row r="1" spans="1:6">
      <c r="A1" t="s">
        <v>360</v>
      </c>
      <c r="D1" t="s">
        <v>361</v>
      </c>
    </row>
    <row r="2" spans="1:6">
      <c r="A2" t="s">
        <v>199</v>
      </c>
      <c r="B2" t="s">
        <v>199</v>
      </c>
      <c r="C2" t="s">
        <v>199</v>
      </c>
      <c r="D2" t="s">
        <v>201</v>
      </c>
      <c r="E2" t="s">
        <v>208</v>
      </c>
      <c r="F2" t="s">
        <v>211</v>
      </c>
    </row>
    <row r="3" spans="1:6">
      <c r="A3" t="s">
        <v>345</v>
      </c>
      <c r="B3" t="s">
        <v>362</v>
      </c>
      <c r="C3" t="s">
        <v>364</v>
      </c>
      <c r="D3" t="s">
        <v>200</v>
      </c>
      <c r="E3" t="s">
        <v>2</v>
      </c>
      <c r="F3" t="s">
        <v>348</v>
      </c>
    </row>
    <row r="4" spans="1:6">
      <c r="A4" t="s">
        <v>346</v>
      </c>
      <c r="B4" t="s">
        <v>363</v>
      </c>
      <c r="C4" t="s">
        <v>347</v>
      </c>
      <c r="D4" t="s">
        <v>200</v>
      </c>
      <c r="E4" t="s">
        <v>2</v>
      </c>
      <c r="F4" t="s">
        <v>349</v>
      </c>
    </row>
    <row r="5" spans="1:6">
      <c r="F5" t="s">
        <v>320</v>
      </c>
    </row>
    <row r="8" spans="1:6">
      <c r="A8" s="8" t="s">
        <v>202</v>
      </c>
      <c r="B8" t="s">
        <v>203</v>
      </c>
    </row>
    <row r="9" spans="1:6">
      <c r="A9" t="s">
        <v>204</v>
      </c>
      <c r="B9" s="32" t="s">
        <v>205</v>
      </c>
    </row>
    <row r="10" spans="1:6">
      <c r="A10" t="s">
        <v>206</v>
      </c>
      <c r="B10" s="33" t="s">
        <v>12</v>
      </c>
    </row>
    <row r="11" spans="1:6">
      <c r="A11" t="s">
        <v>207</v>
      </c>
      <c r="B11" s="33" t="s">
        <v>213</v>
      </c>
    </row>
    <row r="20" spans="1:2">
      <c r="A20" s="8" t="s">
        <v>214</v>
      </c>
    </row>
    <row r="21" spans="1:2">
      <c r="A21" t="s">
        <v>217</v>
      </c>
      <c r="B21">
        <v>26</v>
      </c>
    </row>
    <row r="22" spans="1:2">
      <c r="A22" t="s">
        <v>215</v>
      </c>
      <c r="B22" s="34">
        <v>5000</v>
      </c>
    </row>
    <row r="23" spans="1:2">
      <c r="A23" t="s">
        <v>216</v>
      </c>
      <c r="B23" s="34">
        <v>0</v>
      </c>
    </row>
    <row r="24" spans="1:2">
      <c r="A24" t="s">
        <v>219</v>
      </c>
      <c r="B24" s="34">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368</v>
      </c>
      <c r="G41" t="s">
        <v>369</v>
      </c>
      <c r="H41" t="s">
        <v>320</v>
      </c>
      <c r="I41" t="s">
        <v>365</v>
      </c>
      <c r="J41" t="s">
        <v>933</v>
      </c>
      <c r="K41" t="s">
        <v>370</v>
      </c>
      <c r="M41" t="str">
        <f>H41&amp;"|"&amp;A41</f>
        <v>N3045US3|2022</v>
      </c>
      <c r="N41">
        <f>J41*1</f>
        <v>7.51</v>
      </c>
    </row>
    <row r="42" spans="1:14">
      <c r="A42" t="s">
        <v>195</v>
      </c>
      <c r="B42" t="s">
        <v>366</v>
      </c>
      <c r="C42" t="s">
        <v>367</v>
      </c>
      <c r="D42" t="s">
        <v>358</v>
      </c>
      <c r="E42" t="s">
        <v>345</v>
      </c>
      <c r="F42" t="s">
        <v>368</v>
      </c>
      <c r="G42" t="s">
        <v>369</v>
      </c>
      <c r="H42" t="s">
        <v>320</v>
      </c>
      <c r="I42" t="s">
        <v>365</v>
      </c>
      <c r="J42" t="s">
        <v>925</v>
      </c>
      <c r="K42" t="s">
        <v>370</v>
      </c>
      <c r="M42" t="str">
        <f t="shared" ref="M42:M65" si="0">H42&amp;"|"&amp;A42</f>
        <v>N3045US3|2021</v>
      </c>
      <c r="N42">
        <f t="shared" ref="N42:N65" si="1">J42*1</f>
        <v>5.43</v>
      </c>
    </row>
    <row r="43" spans="1:14">
      <c r="A43" t="s">
        <v>42</v>
      </c>
      <c r="B43" t="s">
        <v>366</v>
      </c>
      <c r="C43" t="s">
        <v>367</v>
      </c>
      <c r="D43" t="s">
        <v>358</v>
      </c>
      <c r="E43" t="s">
        <v>345</v>
      </c>
      <c r="F43" t="s">
        <v>368</v>
      </c>
      <c r="G43" t="s">
        <v>369</v>
      </c>
      <c r="H43" t="s">
        <v>320</v>
      </c>
      <c r="I43" t="s">
        <v>365</v>
      </c>
      <c r="J43" t="s">
        <v>342</v>
      </c>
      <c r="K43" t="s">
        <v>370</v>
      </c>
      <c r="M43" t="str">
        <f t="shared" si="0"/>
        <v>N3045US3|2020</v>
      </c>
      <c r="N43">
        <f t="shared" si="1"/>
        <v>2.4900000000000002</v>
      </c>
    </row>
    <row r="44" spans="1:14">
      <c r="A44" t="s">
        <v>41</v>
      </c>
      <c r="B44" t="s">
        <v>366</v>
      </c>
      <c r="C44" t="s">
        <v>367</v>
      </c>
      <c r="D44" t="s">
        <v>358</v>
      </c>
      <c r="E44" t="s">
        <v>345</v>
      </c>
      <c r="F44" t="s">
        <v>368</v>
      </c>
      <c r="G44" t="s">
        <v>369</v>
      </c>
      <c r="H44" t="s">
        <v>320</v>
      </c>
      <c r="I44" t="s">
        <v>365</v>
      </c>
      <c r="J44" t="s">
        <v>343</v>
      </c>
      <c r="K44" t="s">
        <v>370</v>
      </c>
      <c r="M44" t="str">
        <f t="shared" si="0"/>
        <v>N3045US3|2019</v>
      </c>
      <c r="N44">
        <f t="shared" si="1"/>
        <v>2.99</v>
      </c>
    </row>
    <row r="45" spans="1:14">
      <c r="A45" t="s">
        <v>40</v>
      </c>
      <c r="B45" t="s">
        <v>366</v>
      </c>
      <c r="C45" t="s">
        <v>367</v>
      </c>
      <c r="D45" t="s">
        <v>358</v>
      </c>
      <c r="E45" t="s">
        <v>345</v>
      </c>
      <c r="F45" t="s">
        <v>368</v>
      </c>
      <c r="G45" t="s">
        <v>369</v>
      </c>
      <c r="H45" t="s">
        <v>320</v>
      </c>
      <c r="I45" t="s">
        <v>365</v>
      </c>
      <c r="J45" t="s">
        <v>344</v>
      </c>
      <c r="K45" t="s">
        <v>370</v>
      </c>
      <c r="M45" t="str">
        <f t="shared" si="0"/>
        <v>N3045US3|2018</v>
      </c>
      <c r="N45">
        <f t="shared" si="1"/>
        <v>3.68</v>
      </c>
    </row>
    <row r="46" spans="1:14">
      <c r="A46" t="s">
        <v>39</v>
      </c>
      <c r="B46" t="s">
        <v>366</v>
      </c>
      <c r="C46" t="s">
        <v>367</v>
      </c>
      <c r="D46" t="s">
        <v>358</v>
      </c>
      <c r="E46" t="s">
        <v>345</v>
      </c>
      <c r="F46" t="s">
        <v>368</v>
      </c>
      <c r="G46" t="s">
        <v>369</v>
      </c>
      <c r="H46" t="s">
        <v>320</v>
      </c>
      <c r="I46" t="s">
        <v>365</v>
      </c>
      <c r="J46" t="s">
        <v>371</v>
      </c>
      <c r="K46" t="s">
        <v>370</v>
      </c>
      <c r="M46" t="str">
        <f t="shared" si="0"/>
        <v>N3045US3|2017</v>
      </c>
      <c r="N46">
        <f t="shared" si="1"/>
        <v>3.51</v>
      </c>
    </row>
    <row r="47" spans="1:14">
      <c r="A47" t="s">
        <v>38</v>
      </c>
      <c r="B47" t="s">
        <v>366</v>
      </c>
      <c r="C47" t="s">
        <v>367</v>
      </c>
      <c r="D47" t="s">
        <v>358</v>
      </c>
      <c r="E47" t="s">
        <v>345</v>
      </c>
      <c r="F47" t="s">
        <v>368</v>
      </c>
      <c r="G47" t="s">
        <v>369</v>
      </c>
      <c r="H47" t="s">
        <v>320</v>
      </c>
      <c r="I47" t="s">
        <v>365</v>
      </c>
      <c r="J47" t="s">
        <v>343</v>
      </c>
      <c r="K47" t="s">
        <v>370</v>
      </c>
      <c r="M47" t="str">
        <f t="shared" si="0"/>
        <v>N3045US3|2016</v>
      </c>
      <c r="N47">
        <f t="shared" si="1"/>
        <v>2.99</v>
      </c>
    </row>
    <row r="48" spans="1:14">
      <c r="A48" t="s">
        <v>37</v>
      </c>
      <c r="B48" t="s">
        <v>366</v>
      </c>
      <c r="C48" t="s">
        <v>367</v>
      </c>
      <c r="D48" t="s">
        <v>358</v>
      </c>
      <c r="E48" t="s">
        <v>345</v>
      </c>
      <c r="F48" t="s">
        <v>368</v>
      </c>
      <c r="G48" t="s">
        <v>369</v>
      </c>
      <c r="H48" t="s">
        <v>320</v>
      </c>
      <c r="I48" t="s">
        <v>365</v>
      </c>
      <c r="J48" t="s">
        <v>372</v>
      </c>
      <c r="K48" t="s">
        <v>370</v>
      </c>
      <c r="M48" t="str">
        <f t="shared" si="0"/>
        <v>N3045US3|2015</v>
      </c>
      <c r="N48">
        <f t="shared" si="1"/>
        <v>3.38</v>
      </c>
    </row>
    <row r="49" spans="1:14">
      <c r="A49" t="s">
        <v>36</v>
      </c>
      <c r="B49" t="s">
        <v>366</v>
      </c>
      <c r="C49" t="s">
        <v>367</v>
      </c>
      <c r="D49" t="s">
        <v>358</v>
      </c>
      <c r="E49" t="s">
        <v>345</v>
      </c>
      <c r="F49" t="s">
        <v>368</v>
      </c>
      <c r="G49" t="s">
        <v>369</v>
      </c>
      <c r="H49" t="s">
        <v>320</v>
      </c>
      <c r="I49" t="s">
        <v>365</v>
      </c>
      <c r="J49" t="s">
        <v>340</v>
      </c>
      <c r="K49" t="s">
        <v>370</v>
      </c>
      <c r="M49" t="str">
        <f t="shared" si="0"/>
        <v>N3045US3|2014</v>
      </c>
      <c r="N49">
        <f t="shared" si="1"/>
        <v>5.19</v>
      </c>
    </row>
    <row r="50" spans="1:14">
      <c r="A50" t="s">
        <v>35</v>
      </c>
      <c r="B50" t="s">
        <v>366</v>
      </c>
      <c r="C50" t="s">
        <v>367</v>
      </c>
      <c r="D50" t="s">
        <v>358</v>
      </c>
      <c r="E50" t="s">
        <v>345</v>
      </c>
      <c r="F50" t="s">
        <v>368</v>
      </c>
      <c r="G50" t="s">
        <v>369</v>
      </c>
      <c r="H50" t="s">
        <v>320</v>
      </c>
      <c r="I50" t="s">
        <v>365</v>
      </c>
      <c r="J50" t="s">
        <v>373</v>
      </c>
      <c r="K50" t="s">
        <v>370</v>
      </c>
      <c r="M50" t="str">
        <f t="shared" si="0"/>
        <v>N3045US3|2013</v>
      </c>
      <c r="N50">
        <f t="shared" si="1"/>
        <v>4.49</v>
      </c>
    </row>
    <row r="51" spans="1:14">
      <c r="A51" t="s">
        <v>34</v>
      </c>
      <c r="B51" t="s">
        <v>366</v>
      </c>
      <c r="C51" t="s">
        <v>367</v>
      </c>
      <c r="D51" t="s">
        <v>358</v>
      </c>
      <c r="E51" t="s">
        <v>345</v>
      </c>
      <c r="F51" t="s">
        <v>368</v>
      </c>
      <c r="G51" t="s">
        <v>369</v>
      </c>
      <c r="H51" t="s">
        <v>320</v>
      </c>
      <c r="I51" t="s">
        <v>365</v>
      </c>
      <c r="J51" t="s">
        <v>374</v>
      </c>
      <c r="K51" t="s">
        <v>370</v>
      </c>
      <c r="M51" t="str">
        <f t="shared" si="0"/>
        <v>N3045US3|2012</v>
      </c>
      <c r="N51">
        <f t="shared" si="1"/>
        <v>3.54</v>
      </c>
    </row>
    <row r="52" spans="1:14">
      <c r="A52" t="s">
        <v>33</v>
      </c>
      <c r="B52" t="s">
        <v>366</v>
      </c>
      <c r="C52" t="s">
        <v>367</v>
      </c>
      <c r="D52" t="s">
        <v>358</v>
      </c>
      <c r="E52" t="s">
        <v>345</v>
      </c>
      <c r="F52" t="s">
        <v>368</v>
      </c>
      <c r="G52" t="s">
        <v>369</v>
      </c>
      <c r="H52" t="s">
        <v>320</v>
      </c>
      <c r="I52" t="s">
        <v>365</v>
      </c>
      <c r="J52" t="s">
        <v>375</v>
      </c>
      <c r="K52" t="s">
        <v>370</v>
      </c>
      <c r="M52" t="str">
        <f t="shared" si="0"/>
        <v>N3045US3|2011</v>
      </c>
      <c r="N52">
        <f t="shared" si="1"/>
        <v>4.8899999999999997</v>
      </c>
    </row>
    <row r="53" spans="1:14">
      <c r="A53" t="s">
        <v>32</v>
      </c>
      <c r="B53" t="s">
        <v>366</v>
      </c>
      <c r="C53" t="s">
        <v>367</v>
      </c>
      <c r="D53" t="s">
        <v>358</v>
      </c>
      <c r="E53" t="s">
        <v>345</v>
      </c>
      <c r="F53" t="s">
        <v>368</v>
      </c>
      <c r="G53" t="s">
        <v>369</v>
      </c>
      <c r="H53" t="s">
        <v>320</v>
      </c>
      <c r="I53" t="s">
        <v>365</v>
      </c>
      <c r="J53" t="s">
        <v>338</v>
      </c>
      <c r="K53" t="s">
        <v>370</v>
      </c>
      <c r="M53" t="str">
        <f t="shared" si="0"/>
        <v>N3045US3|2010</v>
      </c>
      <c r="N53">
        <f t="shared" si="1"/>
        <v>5.27</v>
      </c>
    </row>
    <row r="54" spans="1:14">
      <c r="A54" t="s">
        <v>31</v>
      </c>
      <c r="B54" t="s">
        <v>366</v>
      </c>
      <c r="C54" t="s">
        <v>367</v>
      </c>
      <c r="D54" t="s">
        <v>358</v>
      </c>
      <c r="E54" t="s">
        <v>345</v>
      </c>
      <c r="F54" t="s">
        <v>368</v>
      </c>
      <c r="G54" t="s">
        <v>369</v>
      </c>
      <c r="H54" t="s">
        <v>320</v>
      </c>
      <c r="I54" t="s">
        <v>365</v>
      </c>
      <c r="J54" t="s">
        <v>376</v>
      </c>
      <c r="K54" t="s">
        <v>370</v>
      </c>
      <c r="M54" t="str">
        <f t="shared" si="0"/>
        <v>N3045US3|2009</v>
      </c>
      <c r="N54">
        <f t="shared" si="1"/>
        <v>4.93</v>
      </c>
    </row>
    <row r="55" spans="1:14">
      <c r="A55" t="s">
        <v>30</v>
      </c>
      <c r="B55" t="s">
        <v>366</v>
      </c>
      <c r="C55" t="s">
        <v>367</v>
      </c>
      <c r="D55" t="s">
        <v>358</v>
      </c>
      <c r="E55" t="s">
        <v>345</v>
      </c>
      <c r="F55" t="s">
        <v>368</v>
      </c>
      <c r="G55" t="s">
        <v>369</v>
      </c>
      <c r="H55" t="s">
        <v>320</v>
      </c>
      <c r="I55" t="s">
        <v>365</v>
      </c>
      <c r="J55" t="s">
        <v>339</v>
      </c>
      <c r="K55" t="s">
        <v>370</v>
      </c>
      <c r="M55" t="str">
        <f t="shared" si="0"/>
        <v>N3045US3|2008</v>
      </c>
      <c r="N55">
        <f t="shared" si="1"/>
        <v>9.26</v>
      </c>
    </row>
    <row r="56" spans="1:14">
      <c r="A56" t="s">
        <v>29</v>
      </c>
      <c r="B56" t="s">
        <v>366</v>
      </c>
      <c r="C56" t="s">
        <v>367</v>
      </c>
      <c r="D56" t="s">
        <v>358</v>
      </c>
      <c r="E56" t="s">
        <v>345</v>
      </c>
      <c r="F56" t="s">
        <v>368</v>
      </c>
      <c r="G56" t="s">
        <v>369</v>
      </c>
      <c r="H56" t="s">
        <v>320</v>
      </c>
      <c r="I56" t="s">
        <v>365</v>
      </c>
      <c r="J56" t="s">
        <v>377</v>
      </c>
      <c r="K56" t="s">
        <v>370</v>
      </c>
      <c r="M56" t="str">
        <f t="shared" si="0"/>
        <v>N3045US3|2007</v>
      </c>
      <c r="N56">
        <f t="shared" si="1"/>
        <v>7.31</v>
      </c>
    </row>
    <row r="57" spans="1:14">
      <c r="A57" t="s">
        <v>28</v>
      </c>
      <c r="B57" t="s">
        <v>366</v>
      </c>
      <c r="C57" t="s">
        <v>367</v>
      </c>
      <c r="D57" t="s">
        <v>358</v>
      </c>
      <c r="E57" t="s">
        <v>345</v>
      </c>
      <c r="F57" t="s">
        <v>368</v>
      </c>
      <c r="G57" t="s">
        <v>369</v>
      </c>
      <c r="H57" t="s">
        <v>320</v>
      </c>
      <c r="I57" t="s">
        <v>365</v>
      </c>
      <c r="J57" t="s">
        <v>378</v>
      </c>
      <c r="K57" t="s">
        <v>370</v>
      </c>
      <c r="M57" t="str">
        <f t="shared" si="0"/>
        <v>N3045US3|2006</v>
      </c>
      <c r="N57">
        <f t="shared" si="1"/>
        <v>7.11</v>
      </c>
    </row>
    <row r="58" spans="1:14">
      <c r="A58" t="s">
        <v>27</v>
      </c>
      <c r="B58" t="s">
        <v>366</v>
      </c>
      <c r="C58" t="s">
        <v>367</v>
      </c>
      <c r="D58" t="s">
        <v>358</v>
      </c>
      <c r="E58" t="s">
        <v>345</v>
      </c>
      <c r="F58" t="s">
        <v>368</v>
      </c>
      <c r="G58" t="s">
        <v>369</v>
      </c>
      <c r="H58" t="s">
        <v>320</v>
      </c>
      <c r="I58" t="s">
        <v>365</v>
      </c>
      <c r="J58" t="s">
        <v>379</v>
      </c>
      <c r="K58" t="s">
        <v>370</v>
      </c>
      <c r="M58" t="str">
        <f t="shared" si="0"/>
        <v>N3045US3|2005</v>
      </c>
      <c r="N58">
        <f t="shared" si="1"/>
        <v>8.4700000000000006</v>
      </c>
    </row>
    <row r="59" spans="1:14">
      <c r="A59" t="s">
        <v>26</v>
      </c>
      <c r="B59" t="s">
        <v>366</v>
      </c>
      <c r="C59" t="s">
        <v>367</v>
      </c>
      <c r="D59" t="s">
        <v>358</v>
      </c>
      <c r="E59" t="s">
        <v>345</v>
      </c>
      <c r="F59" t="s">
        <v>368</v>
      </c>
      <c r="G59" t="s">
        <v>369</v>
      </c>
      <c r="H59" t="s">
        <v>320</v>
      </c>
      <c r="I59" t="s">
        <v>365</v>
      </c>
      <c r="J59" t="s">
        <v>380</v>
      </c>
      <c r="K59" t="s">
        <v>370</v>
      </c>
      <c r="M59" t="str">
        <f t="shared" si="0"/>
        <v>N3045US3|2004</v>
      </c>
      <c r="N59">
        <f t="shared" si="1"/>
        <v>6.11</v>
      </c>
    </row>
    <row r="60" spans="1:14">
      <c r="A60" t="s">
        <v>25</v>
      </c>
      <c r="B60" t="s">
        <v>366</v>
      </c>
      <c r="C60" t="s">
        <v>367</v>
      </c>
      <c r="D60" t="s">
        <v>358</v>
      </c>
      <c r="E60" t="s">
        <v>345</v>
      </c>
      <c r="F60" t="s">
        <v>368</v>
      </c>
      <c r="G60" t="s">
        <v>369</v>
      </c>
      <c r="H60" t="s">
        <v>320</v>
      </c>
      <c r="I60" t="s">
        <v>365</v>
      </c>
      <c r="J60" t="s">
        <v>381</v>
      </c>
      <c r="K60" t="s">
        <v>370</v>
      </c>
      <c r="M60" t="str">
        <f t="shared" si="0"/>
        <v>N3045US3|2003</v>
      </c>
      <c r="N60">
        <f t="shared" si="1"/>
        <v>5.57</v>
      </c>
    </row>
    <row r="61" spans="1:14">
      <c r="A61" t="s">
        <v>24</v>
      </c>
      <c r="B61" t="s">
        <v>366</v>
      </c>
      <c r="C61" t="s">
        <v>367</v>
      </c>
      <c r="D61" t="s">
        <v>358</v>
      </c>
      <c r="E61" t="s">
        <v>345</v>
      </c>
      <c r="F61" t="s">
        <v>368</v>
      </c>
      <c r="G61" t="s">
        <v>369</v>
      </c>
      <c r="H61" t="s">
        <v>320</v>
      </c>
      <c r="I61" t="s">
        <v>365</v>
      </c>
      <c r="J61" t="s">
        <v>344</v>
      </c>
      <c r="K61" t="s">
        <v>370</v>
      </c>
      <c r="M61" t="str">
        <f t="shared" si="0"/>
        <v>N3045US3|2002</v>
      </c>
      <c r="N61">
        <f t="shared" si="1"/>
        <v>3.68</v>
      </c>
    </row>
    <row r="62" spans="1:14">
      <c r="A62" t="s">
        <v>23</v>
      </c>
      <c r="B62" t="s">
        <v>366</v>
      </c>
      <c r="C62" t="s">
        <v>367</v>
      </c>
      <c r="D62" t="s">
        <v>358</v>
      </c>
      <c r="E62" t="s">
        <v>345</v>
      </c>
      <c r="F62" t="s">
        <v>368</v>
      </c>
      <c r="G62" t="s">
        <v>369</v>
      </c>
      <c r="H62" t="s">
        <v>320</v>
      </c>
      <c r="I62" t="s">
        <v>365</v>
      </c>
      <c r="J62" t="s">
        <v>382</v>
      </c>
      <c r="K62" t="s">
        <v>370</v>
      </c>
      <c r="M62" t="str">
        <f t="shared" si="0"/>
        <v>N3045US3|2001</v>
      </c>
      <c r="N62">
        <f t="shared" si="1"/>
        <v>4.6100000000000003</v>
      </c>
    </row>
    <row r="63" spans="1:14">
      <c r="A63" t="s">
        <v>22</v>
      </c>
      <c r="B63" t="s">
        <v>366</v>
      </c>
      <c r="C63" t="s">
        <v>367</v>
      </c>
      <c r="D63" t="s">
        <v>358</v>
      </c>
      <c r="E63" t="s">
        <v>345</v>
      </c>
      <c r="F63" t="s">
        <v>368</v>
      </c>
      <c r="G63" t="s">
        <v>369</v>
      </c>
      <c r="H63" t="s">
        <v>320</v>
      </c>
      <c r="I63" t="s">
        <v>365</v>
      </c>
      <c r="J63" t="s">
        <v>383</v>
      </c>
      <c r="K63" t="s">
        <v>370</v>
      </c>
      <c r="M63" t="str">
        <f t="shared" si="0"/>
        <v>N3045US3|2000</v>
      </c>
      <c r="N63">
        <f t="shared" si="1"/>
        <v>4.38</v>
      </c>
    </row>
    <row r="64" spans="1:14">
      <c r="A64" t="s">
        <v>21</v>
      </c>
      <c r="B64" t="s">
        <v>366</v>
      </c>
      <c r="C64" t="s">
        <v>367</v>
      </c>
      <c r="D64" t="s">
        <v>358</v>
      </c>
      <c r="E64" t="s">
        <v>345</v>
      </c>
      <c r="F64" t="s">
        <v>368</v>
      </c>
      <c r="G64" t="s">
        <v>369</v>
      </c>
      <c r="H64" t="s">
        <v>320</v>
      </c>
      <c r="I64" t="s">
        <v>365</v>
      </c>
      <c r="J64" t="s">
        <v>384</v>
      </c>
      <c r="K64" t="s">
        <v>370</v>
      </c>
      <c r="M64" t="str">
        <f t="shared" si="0"/>
        <v>N3045US3|1999</v>
      </c>
      <c r="N64">
        <f t="shared" si="1"/>
        <v>2.62</v>
      </c>
    </row>
    <row r="65" spans="1:14">
      <c r="A65" t="s">
        <v>20</v>
      </c>
      <c r="B65" t="s">
        <v>366</v>
      </c>
      <c r="C65" t="s">
        <v>367</v>
      </c>
      <c r="D65" t="s">
        <v>358</v>
      </c>
      <c r="E65" t="s">
        <v>345</v>
      </c>
      <c r="F65" t="s">
        <v>368</v>
      </c>
      <c r="G65" t="s">
        <v>369</v>
      </c>
      <c r="H65" t="s">
        <v>320</v>
      </c>
      <c r="I65" t="s">
        <v>365</v>
      </c>
      <c r="J65" t="s">
        <v>341</v>
      </c>
      <c r="K65" t="s">
        <v>370</v>
      </c>
      <c r="M65" t="str">
        <f t="shared" si="0"/>
        <v>N3045US3|1998</v>
      </c>
      <c r="N65">
        <f t="shared" si="1"/>
        <v>2.4</v>
      </c>
    </row>
    <row r="66" spans="1:14">
      <c r="A66" t="s">
        <v>19</v>
      </c>
      <c r="B66" t="s">
        <v>366</v>
      </c>
      <c r="C66" t="s">
        <v>367</v>
      </c>
      <c r="D66" t="s">
        <v>358</v>
      </c>
      <c r="E66" t="s">
        <v>345</v>
      </c>
      <c r="F66" t="s">
        <v>368</v>
      </c>
      <c r="G66" t="s">
        <v>369</v>
      </c>
      <c r="H66" t="s">
        <v>320</v>
      </c>
      <c r="I66" t="s">
        <v>365</v>
      </c>
      <c r="J66" t="s">
        <v>385</v>
      </c>
      <c r="K66" t="s">
        <v>370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F7E3-C479-4D12-B22C-FD57E28FC73F}">
  <sheetPr>
    <tabColor theme="7"/>
  </sheetPr>
  <dimension ref="A1:N72"/>
  <sheetViews>
    <sheetView workbookViewId="0"/>
  </sheetViews>
  <sheetFormatPr defaultColWidth="20.59765625" defaultRowHeight="13.8"/>
  <cols>
    <col min="1" max="1" width="20.59765625" customWidth="1"/>
  </cols>
  <sheetData>
    <row r="1" spans="1:6">
      <c r="A1" t="s">
        <v>390</v>
      </c>
      <c r="D1" t="s">
        <v>391</v>
      </c>
    </row>
    <row r="2" spans="1:6">
      <c r="A2" t="s">
        <v>199</v>
      </c>
      <c r="B2" t="s">
        <v>199</v>
      </c>
      <c r="C2" t="s">
        <v>199</v>
      </c>
      <c r="D2" t="s">
        <v>201</v>
      </c>
      <c r="E2" t="s">
        <v>208</v>
      </c>
      <c r="F2" t="s">
        <v>211</v>
      </c>
    </row>
    <row r="3" spans="1:6">
      <c r="A3" t="s">
        <v>345</v>
      </c>
      <c r="B3" t="s">
        <v>386</v>
      </c>
      <c r="C3" t="s">
        <v>387</v>
      </c>
      <c r="D3" t="s">
        <v>200</v>
      </c>
      <c r="E3" t="s">
        <v>2</v>
      </c>
      <c r="F3" t="s">
        <v>348</v>
      </c>
    </row>
    <row r="4" spans="1:6">
      <c r="A4" t="s">
        <v>346</v>
      </c>
      <c r="B4" t="s">
        <v>347</v>
      </c>
      <c r="C4" t="s">
        <v>388</v>
      </c>
      <c r="D4" t="s">
        <v>200</v>
      </c>
      <c r="E4" t="s">
        <v>2</v>
      </c>
      <c r="F4" t="s">
        <v>349</v>
      </c>
    </row>
    <row r="5" spans="1:6">
      <c r="F5" t="s">
        <v>321</v>
      </c>
    </row>
    <row r="8" spans="1:6">
      <c r="A8" s="8" t="s">
        <v>202</v>
      </c>
      <c r="B8" t="s">
        <v>203</v>
      </c>
    </row>
    <row r="9" spans="1:6">
      <c r="A9" t="s">
        <v>204</v>
      </c>
      <c r="B9" s="32" t="s">
        <v>205</v>
      </c>
    </row>
    <row r="10" spans="1:6">
      <c r="A10" t="s">
        <v>206</v>
      </c>
      <c r="B10" s="33" t="s">
        <v>12</v>
      </c>
    </row>
    <row r="11" spans="1:6">
      <c r="A11" t="s">
        <v>207</v>
      </c>
      <c r="B11" s="33" t="s">
        <v>213</v>
      </c>
    </row>
    <row r="20" spans="1:2">
      <c r="A20" s="8" t="s">
        <v>214</v>
      </c>
    </row>
    <row r="21" spans="1:2">
      <c r="A21" t="s">
        <v>217</v>
      </c>
      <c r="B21">
        <v>32</v>
      </c>
    </row>
    <row r="22" spans="1:2">
      <c r="A22" t="s">
        <v>215</v>
      </c>
      <c r="B22" s="34">
        <v>5000</v>
      </c>
    </row>
    <row r="23" spans="1:2">
      <c r="A23" t="s">
        <v>216</v>
      </c>
      <c r="B23" s="34">
        <v>0</v>
      </c>
    </row>
    <row r="24" spans="1:2">
      <c r="A24" t="s">
        <v>219</v>
      </c>
      <c r="B24" s="34">
        <v>40</v>
      </c>
    </row>
    <row r="40" spans="1:14">
      <c r="A40" t="s">
        <v>220</v>
      </c>
      <c r="B40" t="s">
        <v>350</v>
      </c>
      <c r="C40" t="s">
        <v>351</v>
      </c>
      <c r="D40" t="s">
        <v>352</v>
      </c>
      <c r="E40" t="s">
        <v>353</v>
      </c>
      <c r="F40" t="s">
        <v>354</v>
      </c>
      <c r="G40" t="s">
        <v>355</v>
      </c>
      <c r="H40" t="s">
        <v>349</v>
      </c>
      <c r="I40" t="s">
        <v>356</v>
      </c>
      <c r="J40" t="s">
        <v>2</v>
      </c>
      <c r="K40" t="s">
        <v>357</v>
      </c>
      <c r="M40" t="s">
        <v>423</v>
      </c>
      <c r="N40" t="s">
        <v>424</v>
      </c>
    </row>
    <row r="41" spans="1:14">
      <c r="A41" t="s">
        <v>213</v>
      </c>
      <c r="B41" t="s">
        <v>366</v>
      </c>
      <c r="C41" t="s">
        <v>367</v>
      </c>
      <c r="D41" t="s">
        <v>358</v>
      </c>
      <c r="E41" t="s">
        <v>345</v>
      </c>
      <c r="F41" t="s">
        <v>392</v>
      </c>
      <c r="G41" t="s">
        <v>393</v>
      </c>
      <c r="H41" t="s">
        <v>321</v>
      </c>
      <c r="I41" t="s">
        <v>389</v>
      </c>
      <c r="J41" t="s">
        <v>934</v>
      </c>
      <c r="K41" t="s">
        <v>359</v>
      </c>
      <c r="M41" t="str">
        <f>H41&amp;"|"&amp;A41</f>
        <v>N9010US2|2022</v>
      </c>
      <c r="N41">
        <f>J41*1</f>
        <v>43802269</v>
      </c>
    </row>
    <row r="42" spans="1:14">
      <c r="A42" t="s">
        <v>195</v>
      </c>
      <c r="B42" t="s">
        <v>366</v>
      </c>
      <c r="C42" t="s">
        <v>367</v>
      </c>
      <c r="D42" t="s">
        <v>358</v>
      </c>
      <c r="E42" t="s">
        <v>345</v>
      </c>
      <c r="F42" t="s">
        <v>392</v>
      </c>
      <c r="G42" t="s">
        <v>393</v>
      </c>
      <c r="H42" t="s">
        <v>321</v>
      </c>
      <c r="I42" t="s">
        <v>389</v>
      </c>
      <c r="J42" t="s">
        <v>935</v>
      </c>
      <c r="K42" t="s">
        <v>359</v>
      </c>
      <c r="M42" t="str">
        <f t="shared" ref="M42:M72" si="0">H42&amp;"|"&amp;A42</f>
        <v>N9010US2|2021</v>
      </c>
      <c r="N42">
        <f t="shared" ref="N42:N72" si="1">J42*1</f>
        <v>41676743</v>
      </c>
    </row>
    <row r="43" spans="1:14">
      <c r="A43" t="s">
        <v>42</v>
      </c>
      <c r="B43" t="s">
        <v>366</v>
      </c>
      <c r="C43" t="s">
        <v>367</v>
      </c>
      <c r="D43" t="s">
        <v>358</v>
      </c>
      <c r="E43" t="s">
        <v>345</v>
      </c>
      <c r="F43" t="s">
        <v>392</v>
      </c>
      <c r="G43" t="s">
        <v>393</v>
      </c>
      <c r="H43" t="s">
        <v>321</v>
      </c>
      <c r="I43" t="s">
        <v>389</v>
      </c>
      <c r="J43" t="s">
        <v>936</v>
      </c>
      <c r="K43" t="s">
        <v>359</v>
      </c>
      <c r="M43" t="str">
        <f t="shared" si="0"/>
        <v>N9010US2|2020</v>
      </c>
      <c r="N43">
        <f t="shared" si="1"/>
        <v>40729927</v>
      </c>
    </row>
    <row r="44" spans="1:14">
      <c r="A44" t="s">
        <v>41</v>
      </c>
      <c r="B44" t="s">
        <v>366</v>
      </c>
      <c r="C44" t="s">
        <v>367</v>
      </c>
      <c r="D44" t="s">
        <v>358</v>
      </c>
      <c r="E44" t="s">
        <v>345</v>
      </c>
      <c r="F44" t="s">
        <v>392</v>
      </c>
      <c r="G44" t="s">
        <v>393</v>
      </c>
      <c r="H44" t="s">
        <v>321</v>
      </c>
      <c r="I44" t="s">
        <v>389</v>
      </c>
      <c r="J44" t="s">
        <v>394</v>
      </c>
      <c r="K44" t="s">
        <v>359</v>
      </c>
      <c r="M44" t="str">
        <f t="shared" si="0"/>
        <v>N9010US2|2019</v>
      </c>
      <c r="N44">
        <f t="shared" si="1"/>
        <v>40780210</v>
      </c>
    </row>
    <row r="45" spans="1:14">
      <c r="A45" t="s">
        <v>40</v>
      </c>
      <c r="B45" t="s">
        <v>366</v>
      </c>
      <c r="C45" t="s">
        <v>367</v>
      </c>
      <c r="D45" t="s">
        <v>358</v>
      </c>
      <c r="E45" t="s">
        <v>345</v>
      </c>
      <c r="F45" t="s">
        <v>392</v>
      </c>
      <c r="G45" t="s">
        <v>393</v>
      </c>
      <c r="H45" t="s">
        <v>321</v>
      </c>
      <c r="I45" t="s">
        <v>389</v>
      </c>
      <c r="J45" t="s">
        <v>395</v>
      </c>
      <c r="K45" t="s">
        <v>359</v>
      </c>
      <c r="M45" t="str">
        <f t="shared" si="0"/>
        <v>N9010US2|2018</v>
      </c>
      <c r="N45">
        <f t="shared" si="1"/>
        <v>37325539</v>
      </c>
    </row>
    <row r="46" spans="1:14">
      <c r="A46" t="s">
        <v>39</v>
      </c>
      <c r="B46" t="s">
        <v>366</v>
      </c>
      <c r="C46" t="s">
        <v>367</v>
      </c>
      <c r="D46" t="s">
        <v>358</v>
      </c>
      <c r="E46" t="s">
        <v>345</v>
      </c>
      <c r="F46" t="s">
        <v>392</v>
      </c>
      <c r="G46" t="s">
        <v>393</v>
      </c>
      <c r="H46" t="s">
        <v>321</v>
      </c>
      <c r="I46" t="s">
        <v>389</v>
      </c>
      <c r="J46" t="s">
        <v>396</v>
      </c>
      <c r="K46" t="s">
        <v>359</v>
      </c>
      <c r="M46" t="str">
        <f t="shared" si="0"/>
        <v>N9010US2|2017</v>
      </c>
      <c r="N46">
        <f t="shared" si="1"/>
        <v>33292113</v>
      </c>
    </row>
    <row r="47" spans="1:14">
      <c r="A47" t="s">
        <v>38</v>
      </c>
      <c r="B47" t="s">
        <v>366</v>
      </c>
      <c r="C47" t="s">
        <v>367</v>
      </c>
      <c r="D47" t="s">
        <v>358</v>
      </c>
      <c r="E47" t="s">
        <v>345</v>
      </c>
      <c r="F47" t="s">
        <v>392</v>
      </c>
      <c r="G47" t="s">
        <v>393</v>
      </c>
      <c r="H47" t="s">
        <v>321</v>
      </c>
      <c r="I47" t="s">
        <v>389</v>
      </c>
      <c r="J47" t="s">
        <v>397</v>
      </c>
      <c r="K47" t="s">
        <v>359</v>
      </c>
      <c r="M47" t="str">
        <f t="shared" si="0"/>
        <v>N9010US2|2016</v>
      </c>
      <c r="N47">
        <f t="shared" si="1"/>
        <v>32591578</v>
      </c>
    </row>
    <row r="48" spans="1:14">
      <c r="A48" t="s">
        <v>37</v>
      </c>
      <c r="B48" t="s">
        <v>366</v>
      </c>
      <c r="C48" t="s">
        <v>367</v>
      </c>
      <c r="D48" t="s">
        <v>358</v>
      </c>
      <c r="E48" t="s">
        <v>345</v>
      </c>
      <c r="F48" t="s">
        <v>392</v>
      </c>
      <c r="G48" t="s">
        <v>393</v>
      </c>
      <c r="H48" t="s">
        <v>321</v>
      </c>
      <c r="I48" t="s">
        <v>389</v>
      </c>
      <c r="J48" t="s">
        <v>398</v>
      </c>
      <c r="K48" t="s">
        <v>359</v>
      </c>
      <c r="M48" t="str">
        <f t="shared" si="0"/>
        <v>N9010US2|2015</v>
      </c>
      <c r="N48">
        <f t="shared" si="1"/>
        <v>32914647</v>
      </c>
    </row>
    <row r="49" spans="1:14">
      <c r="A49" t="s">
        <v>36</v>
      </c>
      <c r="B49" t="s">
        <v>366</v>
      </c>
      <c r="C49" t="s">
        <v>367</v>
      </c>
      <c r="D49" t="s">
        <v>358</v>
      </c>
      <c r="E49" t="s">
        <v>345</v>
      </c>
      <c r="F49" t="s">
        <v>392</v>
      </c>
      <c r="G49" t="s">
        <v>393</v>
      </c>
      <c r="H49" t="s">
        <v>321</v>
      </c>
      <c r="I49" t="s">
        <v>389</v>
      </c>
      <c r="J49" t="s">
        <v>399</v>
      </c>
      <c r="K49" t="s">
        <v>359</v>
      </c>
      <c r="M49" t="str">
        <f t="shared" si="0"/>
        <v>N9010US2|2014</v>
      </c>
      <c r="N49">
        <f t="shared" si="1"/>
        <v>31405381</v>
      </c>
    </row>
    <row r="50" spans="1:14">
      <c r="A50" t="s">
        <v>35</v>
      </c>
      <c r="B50" t="s">
        <v>366</v>
      </c>
      <c r="C50" t="s">
        <v>367</v>
      </c>
      <c r="D50" t="s">
        <v>358</v>
      </c>
      <c r="E50" t="s">
        <v>345</v>
      </c>
      <c r="F50" t="s">
        <v>392</v>
      </c>
      <c r="G50" t="s">
        <v>393</v>
      </c>
      <c r="H50" t="s">
        <v>321</v>
      </c>
      <c r="I50" t="s">
        <v>389</v>
      </c>
      <c r="J50" t="s">
        <v>400</v>
      </c>
      <c r="K50" t="s">
        <v>359</v>
      </c>
      <c r="M50" t="str">
        <f t="shared" si="0"/>
        <v>N9010US2|2013</v>
      </c>
      <c r="N50">
        <f t="shared" si="1"/>
        <v>29522551</v>
      </c>
    </row>
    <row r="51" spans="1:14">
      <c r="A51" t="s">
        <v>34</v>
      </c>
      <c r="B51" t="s">
        <v>366</v>
      </c>
      <c r="C51" t="s">
        <v>367</v>
      </c>
      <c r="D51" t="s">
        <v>358</v>
      </c>
      <c r="E51" t="s">
        <v>345</v>
      </c>
      <c r="F51" t="s">
        <v>392</v>
      </c>
      <c r="G51" t="s">
        <v>393</v>
      </c>
      <c r="H51" t="s">
        <v>321</v>
      </c>
      <c r="I51" t="s">
        <v>389</v>
      </c>
      <c r="J51" t="s">
        <v>401</v>
      </c>
      <c r="K51" t="s">
        <v>359</v>
      </c>
      <c r="M51" t="str">
        <f t="shared" si="0"/>
        <v>N9010US2|2012</v>
      </c>
      <c r="N51">
        <f t="shared" si="1"/>
        <v>29542313</v>
      </c>
    </row>
    <row r="52" spans="1:14">
      <c r="A52" t="s">
        <v>33</v>
      </c>
      <c r="B52" t="s">
        <v>366</v>
      </c>
      <c r="C52" t="s">
        <v>367</v>
      </c>
      <c r="D52" t="s">
        <v>358</v>
      </c>
      <c r="E52" t="s">
        <v>345</v>
      </c>
      <c r="F52" t="s">
        <v>392</v>
      </c>
      <c r="G52" t="s">
        <v>393</v>
      </c>
      <c r="H52" t="s">
        <v>321</v>
      </c>
      <c r="I52" t="s">
        <v>389</v>
      </c>
      <c r="J52" t="s">
        <v>402</v>
      </c>
      <c r="K52" t="s">
        <v>359</v>
      </c>
      <c r="M52" t="str">
        <f t="shared" si="0"/>
        <v>N9010US2|2011</v>
      </c>
      <c r="N52">
        <f t="shared" si="1"/>
        <v>28479026</v>
      </c>
    </row>
    <row r="53" spans="1:14">
      <c r="A53" t="s">
        <v>32</v>
      </c>
      <c r="B53" t="s">
        <v>366</v>
      </c>
      <c r="C53" t="s">
        <v>367</v>
      </c>
      <c r="D53" t="s">
        <v>358</v>
      </c>
      <c r="E53" t="s">
        <v>345</v>
      </c>
      <c r="F53" t="s">
        <v>392</v>
      </c>
      <c r="G53" t="s">
        <v>393</v>
      </c>
      <c r="H53" t="s">
        <v>321</v>
      </c>
      <c r="I53" t="s">
        <v>389</v>
      </c>
      <c r="J53" t="s">
        <v>403</v>
      </c>
      <c r="K53" t="s">
        <v>359</v>
      </c>
      <c r="M53" t="str">
        <f t="shared" si="0"/>
        <v>N9010US2|2010</v>
      </c>
      <c r="N53">
        <f t="shared" si="1"/>
        <v>26816085</v>
      </c>
    </row>
    <row r="54" spans="1:14">
      <c r="A54" t="s">
        <v>31</v>
      </c>
      <c r="B54" t="s">
        <v>366</v>
      </c>
      <c r="C54" t="s">
        <v>367</v>
      </c>
      <c r="D54" t="s">
        <v>358</v>
      </c>
      <c r="E54" t="s">
        <v>345</v>
      </c>
      <c r="F54" t="s">
        <v>392</v>
      </c>
      <c r="G54" t="s">
        <v>393</v>
      </c>
      <c r="H54" t="s">
        <v>321</v>
      </c>
      <c r="I54" t="s">
        <v>389</v>
      </c>
      <c r="J54" t="s">
        <v>404</v>
      </c>
      <c r="K54" t="s">
        <v>359</v>
      </c>
      <c r="M54" t="str">
        <f t="shared" si="0"/>
        <v>N9010US2|2009</v>
      </c>
      <c r="N54">
        <f t="shared" si="1"/>
        <v>26056893</v>
      </c>
    </row>
    <row r="55" spans="1:14">
      <c r="A55" t="s">
        <v>30</v>
      </c>
      <c r="B55" t="s">
        <v>366</v>
      </c>
      <c r="C55" t="s">
        <v>367</v>
      </c>
      <c r="D55" t="s">
        <v>358</v>
      </c>
      <c r="E55" t="s">
        <v>345</v>
      </c>
      <c r="F55" t="s">
        <v>392</v>
      </c>
      <c r="G55" t="s">
        <v>393</v>
      </c>
      <c r="H55" t="s">
        <v>321</v>
      </c>
      <c r="I55" t="s">
        <v>389</v>
      </c>
      <c r="J55" t="s">
        <v>405</v>
      </c>
      <c r="K55" t="s">
        <v>359</v>
      </c>
      <c r="M55" t="str">
        <f t="shared" si="0"/>
        <v>N9010US2|2008</v>
      </c>
      <c r="N55">
        <f t="shared" si="1"/>
        <v>25636257</v>
      </c>
    </row>
    <row r="56" spans="1:14">
      <c r="A56" t="s">
        <v>29</v>
      </c>
      <c r="B56" t="s">
        <v>366</v>
      </c>
      <c r="C56" t="s">
        <v>367</v>
      </c>
      <c r="D56" t="s">
        <v>358</v>
      </c>
      <c r="E56" t="s">
        <v>345</v>
      </c>
      <c r="F56" t="s">
        <v>392</v>
      </c>
      <c r="G56" t="s">
        <v>393</v>
      </c>
      <c r="H56" t="s">
        <v>321</v>
      </c>
      <c r="I56" t="s">
        <v>389</v>
      </c>
      <c r="J56" t="s">
        <v>406</v>
      </c>
      <c r="K56" t="s">
        <v>359</v>
      </c>
      <c r="M56" t="str">
        <f t="shared" si="0"/>
        <v>N9010US2|2007</v>
      </c>
      <c r="N56">
        <f t="shared" si="1"/>
        <v>24663656</v>
      </c>
    </row>
    <row r="57" spans="1:14">
      <c r="A57" t="s">
        <v>28</v>
      </c>
      <c r="B57" t="s">
        <v>366</v>
      </c>
      <c r="C57" t="s">
        <v>367</v>
      </c>
      <c r="D57" t="s">
        <v>358</v>
      </c>
      <c r="E57" t="s">
        <v>345</v>
      </c>
      <c r="F57" t="s">
        <v>392</v>
      </c>
      <c r="G57" t="s">
        <v>393</v>
      </c>
      <c r="H57" t="s">
        <v>321</v>
      </c>
      <c r="I57" t="s">
        <v>389</v>
      </c>
      <c r="J57" t="s">
        <v>407</v>
      </c>
      <c r="K57" t="s">
        <v>359</v>
      </c>
      <c r="M57" t="str">
        <f t="shared" si="0"/>
        <v>N9010US2|2006</v>
      </c>
      <c r="N57">
        <f t="shared" si="1"/>
        <v>23535018</v>
      </c>
    </row>
    <row r="58" spans="1:14">
      <c r="A58" t="s">
        <v>27</v>
      </c>
      <c r="B58" t="s">
        <v>366</v>
      </c>
      <c r="C58" t="s">
        <v>367</v>
      </c>
      <c r="D58" t="s">
        <v>358</v>
      </c>
      <c r="E58" t="s">
        <v>345</v>
      </c>
      <c r="F58" t="s">
        <v>392</v>
      </c>
      <c r="G58" t="s">
        <v>393</v>
      </c>
      <c r="H58" t="s">
        <v>321</v>
      </c>
      <c r="I58" t="s">
        <v>389</v>
      </c>
      <c r="J58" t="s">
        <v>408</v>
      </c>
      <c r="K58" t="s">
        <v>359</v>
      </c>
      <c r="M58" t="str">
        <f t="shared" si="0"/>
        <v>N9010US2|2005</v>
      </c>
      <c r="N58">
        <f t="shared" si="1"/>
        <v>23456822</v>
      </c>
    </row>
    <row r="59" spans="1:14">
      <c r="A59" t="s">
        <v>26</v>
      </c>
      <c r="B59" t="s">
        <v>366</v>
      </c>
      <c r="C59" t="s">
        <v>367</v>
      </c>
      <c r="D59" t="s">
        <v>358</v>
      </c>
      <c r="E59" t="s">
        <v>345</v>
      </c>
      <c r="F59" t="s">
        <v>392</v>
      </c>
      <c r="G59" t="s">
        <v>393</v>
      </c>
      <c r="H59" t="s">
        <v>321</v>
      </c>
      <c r="I59" t="s">
        <v>389</v>
      </c>
      <c r="J59" t="s">
        <v>409</v>
      </c>
      <c r="K59" t="s">
        <v>359</v>
      </c>
      <c r="M59" t="str">
        <f t="shared" si="0"/>
        <v>N9010US2|2004</v>
      </c>
      <c r="N59">
        <f t="shared" si="1"/>
        <v>23969678</v>
      </c>
    </row>
    <row r="60" spans="1:14">
      <c r="A60" t="s">
        <v>25</v>
      </c>
      <c r="B60" t="s">
        <v>366</v>
      </c>
      <c r="C60" t="s">
        <v>367</v>
      </c>
      <c r="D60" t="s">
        <v>358</v>
      </c>
      <c r="E60" t="s">
        <v>345</v>
      </c>
      <c r="F60" t="s">
        <v>392</v>
      </c>
      <c r="G60" t="s">
        <v>393</v>
      </c>
      <c r="H60" t="s">
        <v>321</v>
      </c>
      <c r="I60" t="s">
        <v>389</v>
      </c>
      <c r="J60" t="s">
        <v>410</v>
      </c>
      <c r="K60" t="s">
        <v>359</v>
      </c>
      <c r="M60" t="str">
        <f t="shared" si="0"/>
        <v>N9010US2|2003</v>
      </c>
      <c r="N60">
        <f t="shared" si="1"/>
        <v>24118978</v>
      </c>
    </row>
    <row r="61" spans="1:14">
      <c r="A61" t="s">
        <v>24</v>
      </c>
      <c r="B61" t="s">
        <v>366</v>
      </c>
      <c r="C61" t="s">
        <v>367</v>
      </c>
      <c r="D61" t="s">
        <v>358</v>
      </c>
      <c r="E61" t="s">
        <v>345</v>
      </c>
      <c r="F61" t="s">
        <v>392</v>
      </c>
      <c r="G61" t="s">
        <v>393</v>
      </c>
      <c r="H61" t="s">
        <v>321</v>
      </c>
      <c r="I61" t="s">
        <v>389</v>
      </c>
      <c r="J61" t="s">
        <v>411</v>
      </c>
      <c r="K61" t="s">
        <v>359</v>
      </c>
      <c r="M61" t="str">
        <f t="shared" si="0"/>
        <v>N9010US2|2002</v>
      </c>
      <c r="N61">
        <f t="shared" si="1"/>
        <v>23941279</v>
      </c>
    </row>
    <row r="62" spans="1:14">
      <c r="A62" t="s">
        <v>23</v>
      </c>
      <c r="B62" t="s">
        <v>366</v>
      </c>
      <c r="C62" t="s">
        <v>367</v>
      </c>
      <c r="D62" t="s">
        <v>358</v>
      </c>
      <c r="E62" t="s">
        <v>345</v>
      </c>
      <c r="F62" t="s">
        <v>392</v>
      </c>
      <c r="G62" t="s">
        <v>393</v>
      </c>
      <c r="H62" t="s">
        <v>321</v>
      </c>
      <c r="I62" t="s">
        <v>389</v>
      </c>
      <c r="J62" t="s">
        <v>412</v>
      </c>
      <c r="K62" t="s">
        <v>359</v>
      </c>
      <c r="M62" t="str">
        <f t="shared" si="0"/>
        <v>N9010US2|2001</v>
      </c>
      <c r="N62">
        <f t="shared" si="1"/>
        <v>24500779</v>
      </c>
    </row>
    <row r="63" spans="1:14">
      <c r="A63" t="s">
        <v>22</v>
      </c>
      <c r="B63" t="s">
        <v>366</v>
      </c>
      <c r="C63" t="s">
        <v>367</v>
      </c>
      <c r="D63" t="s">
        <v>358</v>
      </c>
      <c r="E63" t="s">
        <v>345</v>
      </c>
      <c r="F63" t="s">
        <v>392</v>
      </c>
      <c r="G63" t="s">
        <v>393</v>
      </c>
      <c r="H63" t="s">
        <v>321</v>
      </c>
      <c r="I63" t="s">
        <v>389</v>
      </c>
      <c r="J63" t="s">
        <v>413</v>
      </c>
      <c r="K63" t="s">
        <v>359</v>
      </c>
      <c r="M63" t="str">
        <f t="shared" si="0"/>
        <v>N9010US2|2000</v>
      </c>
      <c r="N63">
        <f t="shared" si="1"/>
        <v>24173875</v>
      </c>
    </row>
    <row r="64" spans="1:14">
      <c r="A64" t="s">
        <v>21</v>
      </c>
      <c r="B64" t="s">
        <v>366</v>
      </c>
      <c r="C64" t="s">
        <v>367</v>
      </c>
      <c r="D64" t="s">
        <v>358</v>
      </c>
      <c r="E64" t="s">
        <v>345</v>
      </c>
      <c r="F64" t="s">
        <v>392</v>
      </c>
      <c r="G64" t="s">
        <v>393</v>
      </c>
      <c r="H64" t="s">
        <v>321</v>
      </c>
      <c r="I64" t="s">
        <v>389</v>
      </c>
      <c r="J64" t="s">
        <v>414</v>
      </c>
      <c r="K64" t="s">
        <v>359</v>
      </c>
      <c r="M64" t="str">
        <f t="shared" si="0"/>
        <v>N9010US2|1999</v>
      </c>
      <c r="N64">
        <f t="shared" si="1"/>
        <v>23822711</v>
      </c>
    </row>
    <row r="65" spans="1:14">
      <c r="A65" t="s">
        <v>20</v>
      </c>
      <c r="B65" t="s">
        <v>366</v>
      </c>
      <c r="C65" t="s">
        <v>367</v>
      </c>
      <c r="D65" t="s">
        <v>358</v>
      </c>
      <c r="E65" t="s">
        <v>345</v>
      </c>
      <c r="F65" t="s">
        <v>392</v>
      </c>
      <c r="G65" t="s">
        <v>393</v>
      </c>
      <c r="H65" t="s">
        <v>321</v>
      </c>
      <c r="I65" t="s">
        <v>389</v>
      </c>
      <c r="J65" t="s">
        <v>415</v>
      </c>
      <c r="K65" t="s">
        <v>359</v>
      </c>
      <c r="M65" t="str">
        <f t="shared" si="0"/>
        <v>N9010US2|1998</v>
      </c>
      <c r="N65">
        <f t="shared" si="1"/>
        <v>24108128</v>
      </c>
    </row>
    <row r="66" spans="1:14">
      <c r="A66" t="s">
        <v>19</v>
      </c>
      <c r="B66" t="s">
        <v>366</v>
      </c>
      <c r="C66" t="s">
        <v>367</v>
      </c>
      <c r="D66" t="s">
        <v>358</v>
      </c>
      <c r="E66" t="s">
        <v>345</v>
      </c>
      <c r="F66" t="s">
        <v>392</v>
      </c>
      <c r="G66" t="s">
        <v>393</v>
      </c>
      <c r="H66" t="s">
        <v>321</v>
      </c>
      <c r="I66" t="s">
        <v>389</v>
      </c>
      <c r="J66" t="s">
        <v>416</v>
      </c>
      <c r="K66" t="s">
        <v>359</v>
      </c>
      <c r="M66" t="str">
        <f t="shared" si="0"/>
        <v>N9010US2|1997</v>
      </c>
      <c r="N66">
        <f t="shared" si="1"/>
        <v>24212677</v>
      </c>
    </row>
    <row r="67" spans="1:14">
      <c r="A67" t="s">
        <v>18</v>
      </c>
      <c r="B67" t="s">
        <v>366</v>
      </c>
      <c r="C67" t="s">
        <v>367</v>
      </c>
      <c r="D67" t="s">
        <v>358</v>
      </c>
      <c r="E67" t="s">
        <v>345</v>
      </c>
      <c r="F67" t="s">
        <v>392</v>
      </c>
      <c r="G67" t="s">
        <v>393</v>
      </c>
      <c r="H67" t="s">
        <v>321</v>
      </c>
      <c r="I67" t="s">
        <v>389</v>
      </c>
      <c r="J67" t="s">
        <v>417</v>
      </c>
      <c r="K67" t="s">
        <v>359</v>
      </c>
      <c r="M67" t="str">
        <f t="shared" si="0"/>
        <v>N9010US2|1996</v>
      </c>
      <c r="N67">
        <f t="shared" si="1"/>
        <v>24113536</v>
      </c>
    </row>
    <row r="68" spans="1:14">
      <c r="A68" t="s">
        <v>17</v>
      </c>
      <c r="B68" t="s">
        <v>366</v>
      </c>
      <c r="C68" t="s">
        <v>367</v>
      </c>
      <c r="D68" t="s">
        <v>358</v>
      </c>
      <c r="E68" t="s">
        <v>345</v>
      </c>
      <c r="F68" t="s">
        <v>392</v>
      </c>
      <c r="G68" t="s">
        <v>393</v>
      </c>
      <c r="H68" t="s">
        <v>321</v>
      </c>
      <c r="I68" t="s">
        <v>389</v>
      </c>
      <c r="J68" t="s">
        <v>418</v>
      </c>
      <c r="K68" t="s">
        <v>359</v>
      </c>
      <c r="M68" t="str">
        <f t="shared" si="0"/>
        <v>N9010US2|1995</v>
      </c>
      <c r="N68">
        <f t="shared" si="1"/>
        <v>23743628</v>
      </c>
    </row>
    <row r="69" spans="1:14">
      <c r="A69" t="s">
        <v>16</v>
      </c>
      <c r="B69" t="s">
        <v>366</v>
      </c>
      <c r="C69" t="s">
        <v>367</v>
      </c>
      <c r="D69" t="s">
        <v>358</v>
      </c>
      <c r="E69" t="s">
        <v>345</v>
      </c>
      <c r="F69" t="s">
        <v>392</v>
      </c>
      <c r="G69" t="s">
        <v>393</v>
      </c>
      <c r="H69" t="s">
        <v>321</v>
      </c>
      <c r="I69" t="s">
        <v>389</v>
      </c>
      <c r="J69" t="s">
        <v>419</v>
      </c>
      <c r="K69" t="s">
        <v>359</v>
      </c>
      <c r="M69" t="str">
        <f t="shared" si="0"/>
        <v>N9010US2|1994</v>
      </c>
      <c r="N69">
        <f t="shared" si="1"/>
        <v>23580706</v>
      </c>
    </row>
    <row r="70" spans="1:14">
      <c r="A70" t="s">
        <v>15</v>
      </c>
      <c r="B70" t="s">
        <v>366</v>
      </c>
      <c r="C70" t="s">
        <v>367</v>
      </c>
      <c r="D70" t="s">
        <v>358</v>
      </c>
      <c r="E70" t="s">
        <v>345</v>
      </c>
      <c r="F70" t="s">
        <v>392</v>
      </c>
      <c r="G70" t="s">
        <v>393</v>
      </c>
      <c r="H70" t="s">
        <v>321</v>
      </c>
      <c r="I70" t="s">
        <v>389</v>
      </c>
      <c r="J70" t="s">
        <v>420</v>
      </c>
      <c r="K70" t="s">
        <v>359</v>
      </c>
      <c r="M70" t="str">
        <f t="shared" si="0"/>
        <v>N9010US2|1993</v>
      </c>
      <c r="N70">
        <f t="shared" si="1"/>
        <v>22725642</v>
      </c>
    </row>
    <row r="71" spans="1:14">
      <c r="A71" t="s">
        <v>14</v>
      </c>
      <c r="B71" t="s">
        <v>366</v>
      </c>
      <c r="C71" t="s">
        <v>367</v>
      </c>
      <c r="D71" t="s">
        <v>358</v>
      </c>
      <c r="E71" t="s">
        <v>345</v>
      </c>
      <c r="F71" t="s">
        <v>392</v>
      </c>
      <c r="G71" t="s">
        <v>393</v>
      </c>
      <c r="H71" t="s">
        <v>321</v>
      </c>
      <c r="I71" t="s">
        <v>389</v>
      </c>
      <c r="J71" t="s">
        <v>421</v>
      </c>
      <c r="K71" t="s">
        <v>359</v>
      </c>
      <c r="M71" t="str">
        <f t="shared" si="0"/>
        <v>N9010US2|1992</v>
      </c>
      <c r="N71">
        <f t="shared" si="1"/>
        <v>22132249</v>
      </c>
    </row>
    <row r="72" spans="1:14">
      <c r="A72" t="s">
        <v>13</v>
      </c>
      <c r="B72" t="s">
        <v>366</v>
      </c>
      <c r="C72" t="s">
        <v>367</v>
      </c>
      <c r="D72" t="s">
        <v>358</v>
      </c>
      <c r="E72" t="s">
        <v>345</v>
      </c>
      <c r="F72" t="s">
        <v>392</v>
      </c>
      <c r="G72" t="s">
        <v>393</v>
      </c>
      <c r="H72" t="s">
        <v>321</v>
      </c>
      <c r="I72" t="s">
        <v>389</v>
      </c>
      <c r="J72" t="s">
        <v>422</v>
      </c>
      <c r="K72" t="s">
        <v>359</v>
      </c>
      <c r="M72" t="str">
        <f t="shared" si="0"/>
        <v>N9010US2|1991</v>
      </c>
      <c r="N72">
        <f t="shared" si="1"/>
        <v>21750108</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D03B2-D5A1-46B4-ABA9-C6E9FC0D0F8A}">
  <dimension ref="A1:AR285"/>
  <sheetViews>
    <sheetView showGridLines="0" zoomScale="70" zoomScaleNormal="70" workbookViewId="0">
      <selection activeCell="N28" sqref="N28"/>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1" s="28" customFormat="1" ht="14.4" thickBot="1">
      <c r="A1" s="29" t="s">
        <v>107</v>
      </c>
      <c r="B1" s="29" t="s">
        <v>106</v>
      </c>
    </row>
    <row r="2" spans="1:41" ht="14.4">
      <c r="A2" t="s">
        <v>1090</v>
      </c>
      <c r="AJ2" t="s">
        <v>974</v>
      </c>
      <c r="AK2" t="s">
        <v>983</v>
      </c>
      <c r="AL2" t="s">
        <v>983</v>
      </c>
      <c r="AN2" t="s">
        <v>984</v>
      </c>
      <c r="AO2" t="s">
        <v>984</v>
      </c>
    </row>
    <row r="3" spans="1:41">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t="s">
        <v>510</v>
      </c>
      <c r="AK3" t="s">
        <v>135</v>
      </c>
      <c r="AL3" t="s">
        <v>136</v>
      </c>
      <c r="AM3" s="20" t="s">
        <v>101</v>
      </c>
      <c r="AN3" t="s">
        <v>135</v>
      </c>
      <c r="AO3" t="s">
        <v>136</v>
      </c>
    </row>
    <row r="4" spans="1:41">
      <c r="B4" t="s">
        <v>113</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9" t="e">
        <f>Prelim_sec_CO2!AB14</f>
        <v>#REF!</v>
      </c>
      <c r="AK4" s="17" t="e">
        <f>AJ4/AI4-1</f>
        <v>#REF!</v>
      </c>
      <c r="AL4" s="9" t="e">
        <f>AJ4-AI4</f>
        <v>#REF!</v>
      </c>
      <c r="AM4" s="17" t="e">
        <f>AL4/AL$8</f>
        <v>#REF!</v>
      </c>
      <c r="AN4" s="17" t="e">
        <f>AJ4/W4-1</f>
        <v>#REF!</v>
      </c>
      <c r="AO4" s="9" t="e">
        <f>AJ4-W4</f>
        <v>#REF!</v>
      </c>
    </row>
    <row r="5" spans="1:41">
      <c r="B5" t="s">
        <v>114</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9" t="e">
        <f>Prelim_sec_CO2!AB27</f>
        <v>#REF!</v>
      </c>
      <c r="AK5" s="17" t="e">
        <f t="shared" ref="AK5:AK8" si="0">AJ5/AI5-1</f>
        <v>#REF!</v>
      </c>
      <c r="AL5" s="9" t="e">
        <f t="shared" ref="AL5:AL8" si="1">AJ5-AI5</f>
        <v>#REF!</v>
      </c>
      <c r="AM5" s="17" t="e">
        <f>AL5/AL$8</f>
        <v>#REF!</v>
      </c>
      <c r="AN5" s="17" t="e">
        <f t="shared" ref="AN5:AN8" si="2">AJ5/W5-1</f>
        <v>#REF!</v>
      </c>
      <c r="AO5" s="9" t="e">
        <f t="shared" ref="AO5:AO8" si="3">AJ5-W5</f>
        <v>#REF!</v>
      </c>
    </row>
    <row r="6" spans="1:41">
      <c r="B6" t="s">
        <v>115</v>
      </c>
      <c r="C6" s="9" t="e">
        <f>#REF!</f>
        <v>#REF!</v>
      </c>
      <c r="D6" s="9" t="e">
        <f>#REF!</f>
        <v>#REF!</v>
      </c>
      <c r="E6" s="9" t="e">
        <f>#REF!</f>
        <v>#REF!</v>
      </c>
      <c r="F6" s="9" t="e">
        <f>#REF!</f>
        <v>#REF!</v>
      </c>
      <c r="G6" s="9" t="e">
        <f>#REF!</f>
        <v>#REF!</v>
      </c>
      <c r="H6" s="9" t="e">
        <f>#REF!</f>
        <v>#REF!</v>
      </c>
      <c r="I6" s="9" t="e">
        <f>#REF!</f>
        <v>#REF!</v>
      </c>
      <c r="J6" s="9" t="e">
        <f>#REF!</f>
        <v>#REF!</v>
      </c>
      <c r="K6" s="9" t="e">
        <f>#REF!</f>
        <v>#REF!</v>
      </c>
      <c r="L6" s="9" t="e">
        <f>#REF!</f>
        <v>#REF!</v>
      </c>
      <c r="M6" s="9" t="e">
        <f>#REF!</f>
        <v>#REF!</v>
      </c>
      <c r="N6" s="9" t="e">
        <f>#REF!</f>
        <v>#REF!</v>
      </c>
      <c r="O6" s="9" t="e">
        <f>#REF!</f>
        <v>#REF!</v>
      </c>
      <c r="P6" s="9" t="e">
        <f>#REF!</f>
        <v>#REF!</v>
      </c>
      <c r="Q6" s="9" t="e">
        <f>#REF!</f>
        <v>#REF!</v>
      </c>
      <c r="R6" s="9" t="e">
        <f>#REF!</f>
        <v>#REF!</v>
      </c>
      <c r="S6" s="9" t="e">
        <f>#REF!</f>
        <v>#REF!</v>
      </c>
      <c r="T6" s="9" t="e">
        <f>#REF!</f>
        <v>#REF!</v>
      </c>
      <c r="U6" s="9" t="e">
        <f>#REF!</f>
        <v>#REF!</v>
      </c>
      <c r="V6" s="9" t="e">
        <f>#REF!</f>
        <v>#REF!</v>
      </c>
      <c r="W6" s="9" t="e">
        <f>#REF!</f>
        <v>#REF!</v>
      </c>
      <c r="X6" s="9" t="e">
        <f>#REF!</f>
        <v>#REF!</v>
      </c>
      <c r="Y6" s="9" t="e">
        <f>#REF!</f>
        <v>#REF!</v>
      </c>
      <c r="Z6" s="9" t="e">
        <f>#REF!</f>
        <v>#REF!</v>
      </c>
      <c r="AA6" s="9" t="e">
        <f>#REF!</f>
        <v>#REF!</v>
      </c>
      <c r="AB6" s="9" t="e">
        <f>#REF!</f>
        <v>#REF!</v>
      </c>
      <c r="AC6" s="9" t="e">
        <f>#REF!</f>
        <v>#REF!</v>
      </c>
      <c r="AD6" s="9" t="e">
        <f>#REF!</f>
        <v>#REF!</v>
      </c>
      <c r="AE6" s="9" t="e">
        <f>#REF!</f>
        <v>#REF!</v>
      </c>
      <c r="AF6" s="9" t="e">
        <f>#REF!</f>
        <v>#REF!</v>
      </c>
      <c r="AG6" s="9" t="e">
        <f>#REF!</f>
        <v>#REF!</v>
      </c>
      <c r="AH6" s="9" t="e">
        <f>#REF!</f>
        <v>#REF!</v>
      </c>
      <c r="AI6" s="9" t="e">
        <f>#REF!</f>
        <v>#REF!</v>
      </c>
      <c r="AJ6" s="99" t="e">
        <f>Prelim_sec_CO2!AB43</f>
        <v>#REF!</v>
      </c>
      <c r="AK6" s="17" t="e">
        <f t="shared" si="0"/>
        <v>#REF!</v>
      </c>
      <c r="AL6" s="9" t="e">
        <f t="shared" si="1"/>
        <v>#REF!</v>
      </c>
      <c r="AM6" s="17" t="e">
        <f>AL6/AL$8</f>
        <v>#REF!</v>
      </c>
      <c r="AN6" s="17" t="e">
        <f t="shared" si="2"/>
        <v>#REF!</v>
      </c>
      <c r="AO6" s="9" t="e">
        <f t="shared" si="3"/>
        <v>#REF!</v>
      </c>
    </row>
    <row r="7" spans="1:41">
      <c r="B7" t="s">
        <v>116</v>
      </c>
      <c r="C7" s="9" t="e">
        <f>#REF!</f>
        <v>#REF!</v>
      </c>
      <c r="D7" s="9" t="e">
        <f>#REF!</f>
        <v>#REF!</v>
      </c>
      <c r="E7" s="9" t="e">
        <f>#REF!</f>
        <v>#REF!</v>
      </c>
      <c r="F7" s="9" t="e">
        <f>#REF!</f>
        <v>#REF!</v>
      </c>
      <c r="G7" s="9" t="e">
        <f>#REF!</f>
        <v>#REF!</v>
      </c>
      <c r="H7" s="9" t="e">
        <f>#REF!</f>
        <v>#REF!</v>
      </c>
      <c r="I7" s="9" t="e">
        <f>#REF!</f>
        <v>#REF!</v>
      </c>
      <c r="J7" s="9" t="e">
        <f>#REF!</f>
        <v>#REF!</v>
      </c>
      <c r="K7" s="9" t="e">
        <f>#REF!</f>
        <v>#REF!</v>
      </c>
      <c r="L7" s="9" t="e">
        <f>#REF!</f>
        <v>#REF!</v>
      </c>
      <c r="M7" s="9" t="e">
        <f>#REF!</f>
        <v>#REF!</v>
      </c>
      <c r="N7" s="9" t="e">
        <f>#REF!</f>
        <v>#REF!</v>
      </c>
      <c r="O7" s="9" t="e">
        <f>#REF!</f>
        <v>#REF!</v>
      </c>
      <c r="P7" s="9" t="e">
        <f>#REF!</f>
        <v>#REF!</v>
      </c>
      <c r="Q7" s="9" t="e">
        <f>#REF!</f>
        <v>#REF!</v>
      </c>
      <c r="R7" s="9" t="e">
        <f>#REF!</f>
        <v>#REF!</v>
      </c>
      <c r="S7" s="9" t="e">
        <f>#REF!</f>
        <v>#REF!</v>
      </c>
      <c r="T7" s="9" t="e">
        <f>#REF!</f>
        <v>#REF!</v>
      </c>
      <c r="U7" s="9" t="e">
        <f>#REF!</f>
        <v>#REF!</v>
      </c>
      <c r="V7" s="9" t="e">
        <f>#REF!</f>
        <v>#REF!</v>
      </c>
      <c r="W7" s="9" t="e">
        <f>#REF!</f>
        <v>#REF!</v>
      </c>
      <c r="X7" s="9" t="e">
        <f>#REF!</f>
        <v>#REF!</v>
      </c>
      <c r="Y7" s="9" t="e">
        <f>#REF!</f>
        <v>#REF!</v>
      </c>
      <c r="Z7" s="9" t="e">
        <f>#REF!</f>
        <v>#REF!</v>
      </c>
      <c r="AA7" s="9" t="e">
        <f>#REF!</f>
        <v>#REF!</v>
      </c>
      <c r="AB7" s="9" t="e">
        <f>#REF!</f>
        <v>#REF!</v>
      </c>
      <c r="AC7" s="9" t="e">
        <f>#REF!</f>
        <v>#REF!</v>
      </c>
      <c r="AD7" s="9" t="e">
        <f>#REF!</f>
        <v>#REF!</v>
      </c>
      <c r="AE7" s="9" t="e">
        <f>#REF!</f>
        <v>#REF!</v>
      </c>
      <c r="AF7" s="9" t="e">
        <f>#REF!</f>
        <v>#REF!</v>
      </c>
      <c r="AG7" s="9" t="e">
        <f>#REF!</f>
        <v>#REF!</v>
      </c>
      <c r="AH7" s="9" t="e">
        <f>#REF!</f>
        <v>#REF!</v>
      </c>
      <c r="AI7" s="9" t="e">
        <f>#REF!</f>
        <v>#REF!</v>
      </c>
      <c r="AJ7" s="99" t="e">
        <f>Prelim_sec_CO2!AB57</f>
        <v>#REF!</v>
      </c>
      <c r="AK7" s="17" t="e">
        <f t="shared" si="0"/>
        <v>#REF!</v>
      </c>
      <c r="AL7" s="9" t="e">
        <f t="shared" si="1"/>
        <v>#REF!</v>
      </c>
      <c r="AM7" s="17" t="e">
        <f>AL7/AL$8</f>
        <v>#REF!</v>
      </c>
      <c r="AN7" s="17" t="e">
        <f t="shared" si="2"/>
        <v>#REF!</v>
      </c>
      <c r="AO7" s="9" t="e">
        <f t="shared" si="3"/>
        <v>#REF!</v>
      </c>
    </row>
    <row r="8" spans="1:41">
      <c r="B8" t="s">
        <v>121</v>
      </c>
      <c r="C8" s="9" t="e">
        <f>#REF!</f>
        <v>#REF!</v>
      </c>
      <c r="D8" s="9" t="e">
        <f>#REF!</f>
        <v>#REF!</v>
      </c>
      <c r="E8" s="9" t="e">
        <f>#REF!</f>
        <v>#REF!</v>
      </c>
      <c r="F8" s="9" t="e">
        <f>#REF!</f>
        <v>#REF!</v>
      </c>
      <c r="G8" s="9" t="e">
        <f>#REF!</f>
        <v>#REF!</v>
      </c>
      <c r="H8" s="9" t="e">
        <f>#REF!</f>
        <v>#REF!</v>
      </c>
      <c r="I8" s="9" t="e">
        <f>#REF!</f>
        <v>#REF!</v>
      </c>
      <c r="J8" s="9" t="e">
        <f>#REF!</f>
        <v>#REF!</v>
      </c>
      <c r="K8" s="9" t="e">
        <f>#REF!</f>
        <v>#REF!</v>
      </c>
      <c r="L8" s="9" t="e">
        <f>#REF!</f>
        <v>#REF!</v>
      </c>
      <c r="M8" s="9" t="e">
        <f>#REF!</f>
        <v>#REF!</v>
      </c>
      <c r="N8" s="9" t="e">
        <f>#REF!</f>
        <v>#REF!</v>
      </c>
      <c r="O8" s="9" t="e">
        <f>#REF!</f>
        <v>#REF!</v>
      </c>
      <c r="P8" s="9" t="e">
        <f>#REF!</f>
        <v>#REF!</v>
      </c>
      <c r="Q8" s="9" t="e">
        <f>#REF!</f>
        <v>#REF!</v>
      </c>
      <c r="R8" s="9" t="e">
        <f>#REF!</f>
        <v>#REF!</v>
      </c>
      <c r="S8" s="9" t="e">
        <f>#REF!</f>
        <v>#REF!</v>
      </c>
      <c r="T8" s="9" t="e">
        <f>#REF!</f>
        <v>#REF!</v>
      </c>
      <c r="U8" s="9" t="e">
        <f>#REF!</f>
        <v>#REF!</v>
      </c>
      <c r="V8" s="9" t="e">
        <f>#REF!</f>
        <v>#REF!</v>
      </c>
      <c r="W8" s="9" t="e">
        <f>#REF!</f>
        <v>#REF!</v>
      </c>
      <c r="X8" s="9" t="e">
        <f>#REF!</f>
        <v>#REF!</v>
      </c>
      <c r="Y8" s="9" t="e">
        <f>#REF!</f>
        <v>#REF!</v>
      </c>
      <c r="Z8" s="9" t="e">
        <f>#REF!</f>
        <v>#REF!</v>
      </c>
      <c r="AA8" s="9" t="e">
        <f>#REF!</f>
        <v>#REF!</v>
      </c>
      <c r="AB8" s="9" t="e">
        <f>#REF!</f>
        <v>#REF!</v>
      </c>
      <c r="AC8" s="9" t="e">
        <f>#REF!</f>
        <v>#REF!</v>
      </c>
      <c r="AD8" s="9" t="e">
        <f>#REF!</f>
        <v>#REF!</v>
      </c>
      <c r="AE8" s="9" t="e">
        <f>#REF!</f>
        <v>#REF!</v>
      </c>
      <c r="AF8" s="9" t="e">
        <f>#REF!</f>
        <v>#REF!</v>
      </c>
      <c r="AG8" s="9" t="e">
        <f>#REF!</f>
        <v>#REF!</v>
      </c>
      <c r="AH8" s="9" t="e">
        <f>#REF!</f>
        <v>#REF!</v>
      </c>
      <c r="AI8" s="9" t="e">
        <f>#REF!</f>
        <v>#REF!</v>
      </c>
      <c r="AJ8" s="99" t="e">
        <f>SUM(AJ4:AJ7)</f>
        <v>#REF!</v>
      </c>
      <c r="AK8" s="17" t="e">
        <f t="shared" si="0"/>
        <v>#REF!</v>
      </c>
      <c r="AL8" s="9" t="e">
        <f t="shared" si="1"/>
        <v>#REF!</v>
      </c>
      <c r="AM8" s="17" t="e">
        <f>AL8/AL$8</f>
        <v>#REF!</v>
      </c>
      <c r="AN8" s="17" t="e">
        <f t="shared" si="2"/>
        <v>#REF!</v>
      </c>
      <c r="AO8" s="9" t="e">
        <f t="shared" si="3"/>
        <v>#REF!</v>
      </c>
    </row>
    <row r="9" spans="1:41">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t="s">
        <v>974</v>
      </c>
      <c r="AK9" s="17"/>
      <c r="AL9" s="9"/>
      <c r="AM9" s="17"/>
      <c r="AN9" s="17"/>
      <c r="AO9" s="9"/>
    </row>
    <row r="10" spans="1:41">
      <c r="A10" t="s">
        <v>431</v>
      </c>
      <c r="C10" t="s">
        <v>12</v>
      </c>
      <c r="D10" t="s">
        <v>13</v>
      </c>
      <c r="E10" t="s">
        <v>14</v>
      </c>
      <c r="F10" t="s">
        <v>15</v>
      </c>
      <c r="G10" t="s">
        <v>16</v>
      </c>
      <c r="H10" t="s">
        <v>17</v>
      </c>
      <c r="I10" t="s">
        <v>18</v>
      </c>
      <c r="J10" t="s">
        <v>19</v>
      </c>
      <c r="K10" t="s">
        <v>20</v>
      </c>
      <c r="L10" t="s">
        <v>21</v>
      </c>
      <c r="M10" t="s">
        <v>22</v>
      </c>
      <c r="N10" t="s">
        <v>23</v>
      </c>
      <c r="O10" t="s">
        <v>24</v>
      </c>
      <c r="P10" t="s">
        <v>25</v>
      </c>
      <c r="Q10" t="s">
        <v>26</v>
      </c>
      <c r="R10" t="s">
        <v>27</v>
      </c>
      <c r="S10" t="s">
        <v>28</v>
      </c>
      <c r="T10" t="s">
        <v>29</v>
      </c>
      <c r="U10" t="s">
        <v>30</v>
      </c>
      <c r="V10" t="s">
        <v>31</v>
      </c>
      <c r="W10" t="s">
        <v>32</v>
      </c>
      <c r="X10" t="s">
        <v>33</v>
      </c>
      <c r="Y10" t="s">
        <v>34</v>
      </c>
      <c r="Z10" t="s">
        <v>35</v>
      </c>
      <c r="AA10" t="s">
        <v>36</v>
      </c>
      <c r="AB10" t="s">
        <v>37</v>
      </c>
      <c r="AC10" t="s">
        <v>38</v>
      </c>
      <c r="AD10" t="s">
        <v>39</v>
      </c>
      <c r="AE10" t="s">
        <v>40</v>
      </c>
      <c r="AF10" t="s">
        <v>41</v>
      </c>
      <c r="AG10" t="s">
        <v>42</v>
      </c>
      <c r="AH10" t="s">
        <v>195</v>
      </c>
      <c r="AI10" t="s">
        <v>213</v>
      </c>
      <c r="AJ10" t="s">
        <v>510</v>
      </c>
      <c r="AK10" t="s">
        <v>135</v>
      </c>
      <c r="AL10" t="s">
        <v>136</v>
      </c>
      <c r="AM10" s="20" t="s">
        <v>101</v>
      </c>
      <c r="AN10" t="s">
        <v>135</v>
      </c>
      <c r="AO10" t="s">
        <v>136</v>
      </c>
    </row>
    <row r="11" spans="1:41">
      <c r="B11" t="s">
        <v>113</v>
      </c>
      <c r="C11" s="9" t="e">
        <f>#REF!</f>
        <v>#REF!</v>
      </c>
      <c r="D11" s="9" t="e">
        <f>#REF!</f>
        <v>#REF!</v>
      </c>
      <c r="E11" s="9" t="e">
        <f>#REF!</f>
        <v>#REF!</v>
      </c>
      <c r="F11" s="9" t="e">
        <f>#REF!</f>
        <v>#REF!</v>
      </c>
      <c r="G11" s="9" t="e">
        <f>#REF!</f>
        <v>#REF!</v>
      </c>
      <c r="H11" s="9" t="e">
        <f>#REF!</f>
        <v>#REF!</v>
      </c>
      <c r="I11" s="9" t="e">
        <f>#REF!</f>
        <v>#REF!</v>
      </c>
      <c r="J11" s="9" t="e">
        <f>#REF!</f>
        <v>#REF!</v>
      </c>
      <c r="K11" s="9" t="e">
        <f>#REF!</f>
        <v>#REF!</v>
      </c>
      <c r="L11" s="9" t="e">
        <f>#REF!</f>
        <v>#REF!</v>
      </c>
      <c r="M11" s="9" t="e">
        <f>#REF!</f>
        <v>#REF!</v>
      </c>
      <c r="N11" s="9" t="e">
        <f>#REF!</f>
        <v>#REF!</v>
      </c>
      <c r="O11" s="9" t="e">
        <f>#REF!</f>
        <v>#REF!</v>
      </c>
      <c r="P11" s="9" t="e">
        <f>#REF!</f>
        <v>#REF!</v>
      </c>
      <c r="Q11" s="9" t="e">
        <f>#REF!</f>
        <v>#REF!</v>
      </c>
      <c r="R11" s="9" t="e">
        <f>#REF!</f>
        <v>#REF!</v>
      </c>
      <c r="S11" s="9" t="e">
        <f>#REF!</f>
        <v>#REF!</v>
      </c>
      <c r="T11" s="9" t="e">
        <f>#REF!</f>
        <v>#REF!</v>
      </c>
      <c r="U11" s="9" t="e">
        <f>#REF!</f>
        <v>#REF!</v>
      </c>
      <c r="V11" s="9" t="e">
        <f>#REF!</f>
        <v>#REF!</v>
      </c>
      <c r="W11" s="9" t="e">
        <f>#REF!</f>
        <v>#REF!</v>
      </c>
      <c r="X11" s="9" t="e">
        <f>#REF!</f>
        <v>#REF!</v>
      </c>
      <c r="Y11" s="9" t="e">
        <f>#REF!</f>
        <v>#REF!</v>
      </c>
      <c r="Z11" s="9" t="e">
        <f>#REF!</f>
        <v>#REF!</v>
      </c>
      <c r="AA11" s="9" t="e">
        <f>#REF!</f>
        <v>#REF!</v>
      </c>
      <c r="AB11" s="9" t="e">
        <f>#REF!</f>
        <v>#REF!</v>
      </c>
      <c r="AC11" s="9" t="e">
        <f>#REF!</f>
        <v>#REF!</v>
      </c>
      <c r="AD11" s="9" t="e">
        <f>#REF!</f>
        <v>#REF!</v>
      </c>
      <c r="AE11" s="9" t="e">
        <f>#REF!</f>
        <v>#REF!</v>
      </c>
      <c r="AF11" s="9" t="e">
        <f>#REF!</f>
        <v>#REF!</v>
      </c>
      <c r="AG11" s="9" t="e">
        <f>#REF!</f>
        <v>#REF!</v>
      </c>
      <c r="AH11" s="9" t="e">
        <f>#REF!</f>
        <v>#REF!</v>
      </c>
      <c r="AI11" s="9" t="e">
        <f>#REF!</f>
        <v>#REF!</v>
      </c>
      <c r="AJ11" s="99" t="e">
        <f>Prelim_sec_CO2!AB14-Prelim_sec_CO2!AB13</f>
        <v>#REF!</v>
      </c>
      <c r="AK11" s="17" t="e">
        <f>AJ11/AI11-1</f>
        <v>#REF!</v>
      </c>
      <c r="AL11" s="9" t="e">
        <f>AJ11-AI11</f>
        <v>#REF!</v>
      </c>
      <c r="AM11" s="17" t="e">
        <f>AL11/AL$16</f>
        <v>#REF!</v>
      </c>
      <c r="AN11" s="17" t="e">
        <f>AJ11/W11-1</f>
        <v>#REF!</v>
      </c>
      <c r="AO11" s="9" t="e">
        <f>AJ11-W11</f>
        <v>#REF!</v>
      </c>
    </row>
    <row r="12" spans="1:41">
      <c r="B12" t="s">
        <v>114</v>
      </c>
      <c r="C12" s="9" t="e">
        <f>#REF!</f>
        <v>#REF!</v>
      </c>
      <c r="D12" s="9" t="e">
        <f>#REF!</f>
        <v>#REF!</v>
      </c>
      <c r="E12" s="9" t="e">
        <f>#REF!</f>
        <v>#REF!</v>
      </c>
      <c r="F12" s="9" t="e">
        <f>#REF!</f>
        <v>#REF!</v>
      </c>
      <c r="G12" s="9" t="e">
        <f>#REF!</f>
        <v>#REF!</v>
      </c>
      <c r="H12" s="9" t="e">
        <f>#REF!</f>
        <v>#REF!</v>
      </c>
      <c r="I12" s="9" t="e">
        <f>#REF!</f>
        <v>#REF!</v>
      </c>
      <c r="J12" s="9" t="e">
        <f>#REF!</f>
        <v>#REF!</v>
      </c>
      <c r="K12" s="9" t="e">
        <f>#REF!</f>
        <v>#REF!</v>
      </c>
      <c r="L12" s="9" t="e">
        <f>#REF!</f>
        <v>#REF!</v>
      </c>
      <c r="M12" s="9" t="e">
        <f>#REF!</f>
        <v>#REF!</v>
      </c>
      <c r="N12" s="9" t="e">
        <f>#REF!</f>
        <v>#REF!</v>
      </c>
      <c r="O12" s="9" t="e">
        <f>#REF!</f>
        <v>#REF!</v>
      </c>
      <c r="P12" s="9" t="e">
        <f>#REF!</f>
        <v>#REF!</v>
      </c>
      <c r="Q12" s="9" t="e">
        <f>#REF!</f>
        <v>#REF!</v>
      </c>
      <c r="R12" s="9" t="e">
        <f>#REF!</f>
        <v>#REF!</v>
      </c>
      <c r="S12" s="9" t="e">
        <f>#REF!</f>
        <v>#REF!</v>
      </c>
      <c r="T12" s="9" t="e">
        <f>#REF!</f>
        <v>#REF!</v>
      </c>
      <c r="U12" s="9" t="e">
        <f>#REF!</f>
        <v>#REF!</v>
      </c>
      <c r="V12" s="9" t="e">
        <f>#REF!</f>
        <v>#REF!</v>
      </c>
      <c r="W12" s="9" t="e">
        <f>#REF!</f>
        <v>#REF!</v>
      </c>
      <c r="X12" s="9" t="e">
        <f>#REF!</f>
        <v>#REF!</v>
      </c>
      <c r="Y12" s="9" t="e">
        <f>#REF!</f>
        <v>#REF!</v>
      </c>
      <c r="Z12" s="9" t="e">
        <f>#REF!</f>
        <v>#REF!</v>
      </c>
      <c r="AA12" s="9" t="e">
        <f>#REF!</f>
        <v>#REF!</v>
      </c>
      <c r="AB12" s="9" t="e">
        <f>#REF!</f>
        <v>#REF!</v>
      </c>
      <c r="AC12" s="9" t="e">
        <f>#REF!</f>
        <v>#REF!</v>
      </c>
      <c r="AD12" s="9" t="e">
        <f>#REF!</f>
        <v>#REF!</v>
      </c>
      <c r="AE12" s="9" t="e">
        <f>#REF!</f>
        <v>#REF!</v>
      </c>
      <c r="AF12" s="9" t="e">
        <f>#REF!</f>
        <v>#REF!</v>
      </c>
      <c r="AG12" s="9" t="e">
        <f>#REF!</f>
        <v>#REF!</v>
      </c>
      <c r="AH12" s="9" t="e">
        <f>#REF!</f>
        <v>#REF!</v>
      </c>
      <c r="AI12" s="9" t="e">
        <f>#REF!</f>
        <v>#REF!</v>
      </c>
      <c r="AJ12" s="99" t="e">
        <f>Prelim_sec_CO2!AB27-Prelim_sec_CO2!AB26</f>
        <v>#REF!</v>
      </c>
      <c r="AK12" s="17" t="e">
        <f t="shared" ref="AK12:AK16" si="4">AJ12/AI12-1</f>
        <v>#REF!</v>
      </c>
      <c r="AL12" s="9" t="e">
        <f t="shared" ref="AL12:AL16" si="5">AJ12-AI12</f>
        <v>#REF!</v>
      </c>
      <c r="AM12" s="17" t="e">
        <f t="shared" ref="AM12:AM16" si="6">AL12/AL$16</f>
        <v>#REF!</v>
      </c>
      <c r="AN12" s="17" t="e">
        <f t="shared" ref="AN12:AN16" si="7">AJ12/W12-1</f>
        <v>#REF!</v>
      </c>
      <c r="AO12" s="9" t="e">
        <f t="shared" ref="AO12:AO16" si="8">AJ12-W12</f>
        <v>#REF!</v>
      </c>
    </row>
    <row r="13" spans="1:41">
      <c r="B13" t="s">
        <v>115</v>
      </c>
      <c r="C13" s="9" t="e">
        <f>#REF!</f>
        <v>#REF!</v>
      </c>
      <c r="D13" s="9" t="e">
        <f>#REF!</f>
        <v>#REF!</v>
      </c>
      <c r="E13" s="9" t="e">
        <f>#REF!</f>
        <v>#REF!</v>
      </c>
      <c r="F13" s="9" t="e">
        <f>#REF!</f>
        <v>#REF!</v>
      </c>
      <c r="G13" s="9" t="e">
        <f>#REF!</f>
        <v>#REF!</v>
      </c>
      <c r="H13" s="9" t="e">
        <f>#REF!</f>
        <v>#REF!</v>
      </c>
      <c r="I13" s="9" t="e">
        <f>#REF!</f>
        <v>#REF!</v>
      </c>
      <c r="J13" s="9" t="e">
        <f>#REF!</f>
        <v>#REF!</v>
      </c>
      <c r="K13" s="9" t="e">
        <f>#REF!</f>
        <v>#REF!</v>
      </c>
      <c r="L13" s="9" t="e">
        <f>#REF!</f>
        <v>#REF!</v>
      </c>
      <c r="M13" s="9" t="e">
        <f>#REF!</f>
        <v>#REF!</v>
      </c>
      <c r="N13" s="9" t="e">
        <f>#REF!</f>
        <v>#REF!</v>
      </c>
      <c r="O13" s="9" t="e">
        <f>#REF!</f>
        <v>#REF!</v>
      </c>
      <c r="P13" s="9" t="e">
        <f>#REF!</f>
        <v>#REF!</v>
      </c>
      <c r="Q13" s="9" t="e">
        <f>#REF!</f>
        <v>#REF!</v>
      </c>
      <c r="R13" s="9" t="e">
        <f>#REF!</f>
        <v>#REF!</v>
      </c>
      <c r="S13" s="9" t="e">
        <f>#REF!</f>
        <v>#REF!</v>
      </c>
      <c r="T13" s="9" t="e">
        <f>#REF!</f>
        <v>#REF!</v>
      </c>
      <c r="U13" s="9" t="e">
        <f>#REF!</f>
        <v>#REF!</v>
      </c>
      <c r="V13" s="9" t="e">
        <f>#REF!</f>
        <v>#REF!</v>
      </c>
      <c r="W13" s="9" t="e">
        <f>#REF!</f>
        <v>#REF!</v>
      </c>
      <c r="X13" s="9" t="e">
        <f>#REF!</f>
        <v>#REF!</v>
      </c>
      <c r="Y13" s="9" t="e">
        <f>#REF!</f>
        <v>#REF!</v>
      </c>
      <c r="Z13" s="9" t="e">
        <f>#REF!</f>
        <v>#REF!</v>
      </c>
      <c r="AA13" s="9" t="e">
        <f>#REF!</f>
        <v>#REF!</v>
      </c>
      <c r="AB13" s="9" t="e">
        <f>#REF!</f>
        <v>#REF!</v>
      </c>
      <c r="AC13" s="9" t="e">
        <f>#REF!</f>
        <v>#REF!</v>
      </c>
      <c r="AD13" s="9" t="e">
        <f>#REF!</f>
        <v>#REF!</v>
      </c>
      <c r="AE13" s="9" t="e">
        <f>#REF!</f>
        <v>#REF!</v>
      </c>
      <c r="AF13" s="9" t="e">
        <f>#REF!</f>
        <v>#REF!</v>
      </c>
      <c r="AG13" s="9" t="e">
        <f>#REF!</f>
        <v>#REF!</v>
      </c>
      <c r="AH13" s="9" t="e">
        <f>#REF!</f>
        <v>#REF!</v>
      </c>
      <c r="AI13" s="9" t="e">
        <f>#REF!</f>
        <v>#REF!</v>
      </c>
      <c r="AJ13" s="99" t="e">
        <f>Prelim_sec_CO2!AB43-Prelim_sec_CO2!AB42</f>
        <v>#REF!</v>
      </c>
      <c r="AK13" s="17" t="e">
        <f t="shared" si="4"/>
        <v>#REF!</v>
      </c>
      <c r="AL13" s="9" t="e">
        <f t="shared" si="5"/>
        <v>#REF!</v>
      </c>
      <c r="AM13" s="17" t="e">
        <f t="shared" si="6"/>
        <v>#REF!</v>
      </c>
      <c r="AN13" s="17" t="e">
        <f t="shared" si="7"/>
        <v>#REF!</v>
      </c>
      <c r="AO13" s="9" t="e">
        <f t="shared" si="8"/>
        <v>#REF!</v>
      </c>
    </row>
    <row r="14" spans="1:41">
      <c r="B14" t="s">
        <v>116</v>
      </c>
      <c r="C14" s="9" t="e">
        <f>#REF!</f>
        <v>#REF!</v>
      </c>
      <c r="D14" s="9" t="e">
        <f>#REF!</f>
        <v>#REF!</v>
      </c>
      <c r="E14" s="9" t="e">
        <f>#REF!</f>
        <v>#REF!</v>
      </c>
      <c r="F14" s="9" t="e">
        <f>#REF!</f>
        <v>#REF!</v>
      </c>
      <c r="G14" s="9" t="e">
        <f>#REF!</f>
        <v>#REF!</v>
      </c>
      <c r="H14" s="9" t="e">
        <f>#REF!</f>
        <v>#REF!</v>
      </c>
      <c r="I14" s="9" t="e">
        <f>#REF!</f>
        <v>#REF!</v>
      </c>
      <c r="J14" s="9" t="e">
        <f>#REF!</f>
        <v>#REF!</v>
      </c>
      <c r="K14" s="9" t="e">
        <f>#REF!</f>
        <v>#REF!</v>
      </c>
      <c r="L14" s="9" t="e">
        <f>#REF!</f>
        <v>#REF!</v>
      </c>
      <c r="M14" s="9" t="e">
        <f>#REF!</f>
        <v>#REF!</v>
      </c>
      <c r="N14" s="9" t="e">
        <f>#REF!</f>
        <v>#REF!</v>
      </c>
      <c r="O14" s="9" t="e">
        <f>#REF!</f>
        <v>#REF!</v>
      </c>
      <c r="P14" s="9" t="e">
        <f>#REF!</f>
        <v>#REF!</v>
      </c>
      <c r="Q14" s="9" t="e">
        <f>#REF!</f>
        <v>#REF!</v>
      </c>
      <c r="R14" s="9" t="e">
        <f>#REF!</f>
        <v>#REF!</v>
      </c>
      <c r="S14" s="9" t="e">
        <f>#REF!</f>
        <v>#REF!</v>
      </c>
      <c r="T14" s="9" t="e">
        <f>#REF!</f>
        <v>#REF!</v>
      </c>
      <c r="U14" s="9" t="e">
        <f>#REF!</f>
        <v>#REF!</v>
      </c>
      <c r="V14" s="9" t="e">
        <f>#REF!</f>
        <v>#REF!</v>
      </c>
      <c r="W14" s="9" t="e">
        <f>#REF!</f>
        <v>#REF!</v>
      </c>
      <c r="X14" s="9" t="e">
        <f>#REF!</f>
        <v>#REF!</v>
      </c>
      <c r="Y14" s="9" t="e">
        <f>#REF!</f>
        <v>#REF!</v>
      </c>
      <c r="Z14" s="9" t="e">
        <f>#REF!</f>
        <v>#REF!</v>
      </c>
      <c r="AA14" s="9" t="e">
        <f>#REF!</f>
        <v>#REF!</v>
      </c>
      <c r="AB14" s="9" t="e">
        <f>#REF!</f>
        <v>#REF!</v>
      </c>
      <c r="AC14" s="9" t="e">
        <f>#REF!</f>
        <v>#REF!</v>
      </c>
      <c r="AD14" s="9" t="e">
        <f>#REF!</f>
        <v>#REF!</v>
      </c>
      <c r="AE14" s="9" t="e">
        <f>#REF!</f>
        <v>#REF!</v>
      </c>
      <c r="AF14" s="9" t="e">
        <f>#REF!</f>
        <v>#REF!</v>
      </c>
      <c r="AG14" s="9" t="e">
        <f>#REF!</f>
        <v>#REF!</v>
      </c>
      <c r="AH14" s="9" t="e">
        <f>#REF!</f>
        <v>#REF!</v>
      </c>
      <c r="AI14" s="9" t="e">
        <f>#REF!</f>
        <v>#REF!</v>
      </c>
      <c r="AJ14" s="99" t="e">
        <f>Prelim_sec_CO2!AB57-Prelim_sec_CO2!AB56</f>
        <v>#REF!</v>
      </c>
      <c r="AK14" s="17" t="e">
        <f t="shared" si="4"/>
        <v>#REF!</v>
      </c>
      <c r="AL14" s="9" t="e">
        <f t="shared" si="5"/>
        <v>#REF!</v>
      </c>
      <c r="AM14" s="17" t="e">
        <f t="shared" si="6"/>
        <v>#REF!</v>
      </c>
      <c r="AN14" s="17" t="e">
        <f t="shared" si="7"/>
        <v>#REF!</v>
      </c>
      <c r="AO14" s="9" t="e">
        <f t="shared" si="8"/>
        <v>#REF!</v>
      </c>
    </row>
    <row r="15" spans="1:41">
      <c r="B15" t="s">
        <v>432</v>
      </c>
      <c r="C15" s="9" t="e">
        <f>#REF!</f>
        <v>#REF!</v>
      </c>
      <c r="D15" s="9" t="e">
        <f>#REF!</f>
        <v>#REF!</v>
      </c>
      <c r="E15" s="9" t="e">
        <f>#REF!</f>
        <v>#REF!</v>
      </c>
      <c r="F15" s="9" t="e">
        <f>#REF!</f>
        <v>#REF!</v>
      </c>
      <c r="G15" s="9" t="e">
        <f>#REF!</f>
        <v>#REF!</v>
      </c>
      <c r="H15" s="9" t="e">
        <f>#REF!</f>
        <v>#REF!</v>
      </c>
      <c r="I15" s="9" t="e">
        <f>#REF!</f>
        <v>#REF!</v>
      </c>
      <c r="J15" s="9" t="e">
        <f>#REF!</f>
        <v>#REF!</v>
      </c>
      <c r="K15" s="9" t="e">
        <f>#REF!</f>
        <v>#REF!</v>
      </c>
      <c r="L15" s="9" t="e">
        <f>#REF!</f>
        <v>#REF!</v>
      </c>
      <c r="M15" s="9" t="e">
        <f>#REF!</f>
        <v>#REF!</v>
      </c>
      <c r="N15" s="9" t="e">
        <f>#REF!</f>
        <v>#REF!</v>
      </c>
      <c r="O15" s="9" t="e">
        <f>#REF!</f>
        <v>#REF!</v>
      </c>
      <c r="P15" s="9" t="e">
        <f>#REF!</f>
        <v>#REF!</v>
      </c>
      <c r="Q15" s="9" t="e">
        <f>#REF!</f>
        <v>#REF!</v>
      </c>
      <c r="R15" s="9" t="e">
        <f>#REF!</f>
        <v>#REF!</v>
      </c>
      <c r="S15" s="9" t="e">
        <f>#REF!</f>
        <v>#REF!</v>
      </c>
      <c r="T15" s="9" t="e">
        <f>#REF!</f>
        <v>#REF!</v>
      </c>
      <c r="U15" s="9" t="e">
        <f>#REF!</f>
        <v>#REF!</v>
      </c>
      <c r="V15" s="9" t="e">
        <f>#REF!</f>
        <v>#REF!</v>
      </c>
      <c r="W15" s="9" t="e">
        <f>#REF!</f>
        <v>#REF!</v>
      </c>
      <c r="X15" s="9" t="e">
        <f>#REF!</f>
        <v>#REF!</v>
      </c>
      <c r="Y15" s="9" t="e">
        <f>#REF!</f>
        <v>#REF!</v>
      </c>
      <c r="Z15" s="9" t="e">
        <f>#REF!</f>
        <v>#REF!</v>
      </c>
      <c r="AA15" s="9" t="e">
        <f>#REF!</f>
        <v>#REF!</v>
      </c>
      <c r="AB15" s="9" t="e">
        <f>#REF!</f>
        <v>#REF!</v>
      </c>
      <c r="AC15" s="9" t="e">
        <f>#REF!</f>
        <v>#REF!</v>
      </c>
      <c r="AD15" s="9" t="e">
        <f>#REF!</f>
        <v>#REF!</v>
      </c>
      <c r="AE15" s="9" t="e">
        <f>#REF!</f>
        <v>#REF!</v>
      </c>
      <c r="AF15" s="9" t="e">
        <f>#REF!</f>
        <v>#REF!</v>
      </c>
      <c r="AG15" s="9" t="e">
        <f>#REF!</f>
        <v>#REF!</v>
      </c>
      <c r="AH15" s="9" t="e">
        <f>#REF!</f>
        <v>#REF!</v>
      </c>
      <c r="AI15" s="9" t="e">
        <f>#REF!</f>
        <v>#REF!</v>
      </c>
      <c r="AJ15" s="99" t="e">
        <f>Prelim_sec_CO2!AB68</f>
        <v>#REF!</v>
      </c>
      <c r="AK15" s="17" t="e">
        <f t="shared" si="4"/>
        <v>#REF!</v>
      </c>
      <c r="AL15" s="9" t="e">
        <f t="shared" si="5"/>
        <v>#REF!</v>
      </c>
      <c r="AM15" s="17" t="e">
        <f t="shared" si="6"/>
        <v>#REF!</v>
      </c>
      <c r="AN15" s="17" t="e">
        <f t="shared" si="7"/>
        <v>#REF!</v>
      </c>
      <c r="AO15" s="9" t="e">
        <f t="shared" si="8"/>
        <v>#REF!</v>
      </c>
    </row>
    <row r="16" spans="1:41">
      <c r="B16" t="s">
        <v>121</v>
      </c>
      <c r="C16" s="9" t="e">
        <f>#REF!</f>
        <v>#REF!</v>
      </c>
      <c r="D16" s="9" t="e">
        <f>#REF!</f>
        <v>#REF!</v>
      </c>
      <c r="E16" s="9" t="e">
        <f>#REF!</f>
        <v>#REF!</v>
      </c>
      <c r="F16" s="9" t="e">
        <f>#REF!</f>
        <v>#REF!</v>
      </c>
      <c r="G16" s="9" t="e">
        <f>#REF!</f>
        <v>#REF!</v>
      </c>
      <c r="H16" s="9" t="e">
        <f>#REF!</f>
        <v>#REF!</v>
      </c>
      <c r="I16" s="9" t="e">
        <f>#REF!</f>
        <v>#REF!</v>
      </c>
      <c r="J16" s="9" t="e">
        <f>#REF!</f>
        <v>#REF!</v>
      </c>
      <c r="K16" s="9" t="e">
        <f>#REF!</f>
        <v>#REF!</v>
      </c>
      <c r="L16" s="9" t="e">
        <f>#REF!</f>
        <v>#REF!</v>
      </c>
      <c r="M16" s="9" t="e">
        <f>#REF!</f>
        <v>#REF!</v>
      </c>
      <c r="N16" s="9" t="e">
        <f>#REF!</f>
        <v>#REF!</v>
      </c>
      <c r="O16" s="9" t="e">
        <f>#REF!</f>
        <v>#REF!</v>
      </c>
      <c r="P16" s="9" t="e">
        <f>#REF!</f>
        <v>#REF!</v>
      </c>
      <c r="Q16" s="9" t="e">
        <f>#REF!</f>
        <v>#REF!</v>
      </c>
      <c r="R16" s="9" t="e">
        <f>#REF!</f>
        <v>#REF!</v>
      </c>
      <c r="S16" s="9" t="e">
        <f>#REF!</f>
        <v>#REF!</v>
      </c>
      <c r="T16" s="9" t="e">
        <f>#REF!</f>
        <v>#REF!</v>
      </c>
      <c r="U16" s="9" t="e">
        <f>#REF!</f>
        <v>#REF!</v>
      </c>
      <c r="V16" s="9" t="e">
        <f>#REF!</f>
        <v>#REF!</v>
      </c>
      <c r="W16" s="9" t="e">
        <f>#REF!</f>
        <v>#REF!</v>
      </c>
      <c r="X16" s="9" t="e">
        <f>#REF!</f>
        <v>#REF!</v>
      </c>
      <c r="Y16" s="9" t="e">
        <f>#REF!</f>
        <v>#REF!</v>
      </c>
      <c r="Z16" s="9" t="e">
        <f>#REF!</f>
        <v>#REF!</v>
      </c>
      <c r="AA16" s="9" t="e">
        <f>#REF!</f>
        <v>#REF!</v>
      </c>
      <c r="AB16" s="9" t="e">
        <f>#REF!</f>
        <v>#REF!</v>
      </c>
      <c r="AC16" s="9" t="e">
        <f>#REF!</f>
        <v>#REF!</v>
      </c>
      <c r="AD16" s="9" t="e">
        <f>#REF!</f>
        <v>#REF!</v>
      </c>
      <c r="AE16" s="9" t="e">
        <f>#REF!</f>
        <v>#REF!</v>
      </c>
      <c r="AF16" s="9" t="e">
        <f>#REF!</f>
        <v>#REF!</v>
      </c>
      <c r="AG16" s="9" t="e">
        <f>#REF!</f>
        <v>#REF!</v>
      </c>
      <c r="AH16" s="9" t="e">
        <f>#REF!</f>
        <v>#REF!</v>
      </c>
      <c r="AI16" s="9" t="e">
        <f>#REF!</f>
        <v>#REF!</v>
      </c>
      <c r="AJ16" s="99" t="e">
        <f>SUM(AJ11:AJ15)</f>
        <v>#REF!</v>
      </c>
      <c r="AK16" s="17" t="e">
        <f t="shared" si="4"/>
        <v>#REF!</v>
      </c>
      <c r="AL16" s="9" t="e">
        <f t="shared" si="5"/>
        <v>#REF!</v>
      </c>
      <c r="AM16" s="17" t="e">
        <f t="shared" si="6"/>
        <v>#REF!</v>
      </c>
      <c r="AN16" s="17" t="e">
        <f t="shared" si="7"/>
        <v>#REF!</v>
      </c>
      <c r="AO16" s="9" t="e">
        <f t="shared" si="8"/>
        <v>#REF!</v>
      </c>
    </row>
    <row r="17" spans="3:4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17"/>
      <c r="AK17" s="9"/>
      <c r="AL17" s="17"/>
      <c r="AM17" s="17"/>
      <c r="AN17" s="9"/>
    </row>
    <row r="18" spans="3:4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17"/>
      <c r="AK18" s="9"/>
      <c r="AL18" s="17"/>
      <c r="AM18" s="17"/>
      <c r="AN18" s="9"/>
    </row>
    <row r="19" spans="3:4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K19" s="9"/>
      <c r="AL19" s="17"/>
      <c r="AM19" s="101"/>
      <c r="AN19" s="102"/>
      <c r="AO19" s="4"/>
    </row>
    <row r="20" spans="3:44">
      <c r="AI20" s="11"/>
      <c r="AJ20" s="11"/>
      <c r="AL20" s="13"/>
      <c r="AP20" s="11"/>
      <c r="AQ20" s="11"/>
      <c r="AR20" s="11"/>
    </row>
    <row r="21" spans="3:44">
      <c r="AH21" s="9"/>
      <c r="AI21" s="11"/>
      <c r="AJ21" s="11"/>
      <c r="AL21" s="13"/>
      <c r="AP21" s="11"/>
      <c r="AQ21" s="11"/>
      <c r="AR21" s="11"/>
    </row>
    <row r="22" spans="3:44">
      <c r="AH22" s="9"/>
      <c r="AI22" s="11"/>
      <c r="AJ22" s="11"/>
      <c r="AL22" s="13"/>
      <c r="AP22" s="11"/>
      <c r="AQ22" s="11"/>
      <c r="AR22" s="11"/>
    </row>
    <row r="23" spans="3:44">
      <c r="Y23" s="9"/>
      <c r="Z23" s="9"/>
      <c r="AA23" s="9"/>
      <c r="AB23" s="9"/>
      <c r="AC23" s="9"/>
      <c r="AD23" s="9"/>
      <c r="AE23" s="9"/>
      <c r="AH23" s="9"/>
      <c r="AI23" s="11"/>
      <c r="AJ23" s="11"/>
      <c r="AL23" s="13"/>
      <c r="AP23" s="11"/>
      <c r="AQ23" s="11"/>
      <c r="AR23" s="11"/>
    </row>
    <row r="24" spans="3:44">
      <c r="Y24" s="9"/>
      <c r="Z24" s="9"/>
      <c r="AA24" s="9"/>
      <c r="AB24" s="9"/>
      <c r="AC24" s="9"/>
      <c r="AD24" s="9"/>
      <c r="AE24" s="9"/>
      <c r="AF24" s="9"/>
      <c r="AH24" s="9"/>
      <c r="AI24" s="9"/>
      <c r="AJ24" s="11"/>
      <c r="AP24" s="11"/>
      <c r="AQ24" s="11"/>
      <c r="AR24" s="11"/>
    </row>
    <row r="25" spans="3:44">
      <c r="Y25" s="9"/>
      <c r="Z25" s="9"/>
      <c r="AA25" s="9"/>
      <c r="AB25" s="9"/>
      <c r="AC25" s="9"/>
      <c r="AD25" s="9"/>
      <c r="AE25" s="9"/>
      <c r="AH25" s="9"/>
      <c r="AP25" s="11"/>
      <c r="AQ25" s="11"/>
      <c r="AR25" s="11"/>
    </row>
    <row r="26" spans="3:44">
      <c r="Y26" s="9"/>
      <c r="Z26" s="9"/>
      <c r="AA26" s="9"/>
      <c r="AB26" s="9"/>
      <c r="AC26" s="9"/>
      <c r="AD26" s="9"/>
      <c r="AE26" s="9"/>
      <c r="AP26" s="11"/>
      <c r="AQ26" s="11"/>
      <c r="AR26" s="11"/>
    </row>
    <row r="27" spans="3:44">
      <c r="AI27" s="11"/>
      <c r="AJ27" s="11"/>
      <c r="AL27" s="13"/>
      <c r="AP27" s="11"/>
      <c r="AQ27" s="11"/>
      <c r="AR27" s="11"/>
    </row>
    <row r="28" spans="3:44">
      <c r="AI28" s="11"/>
      <c r="AJ28" s="11"/>
      <c r="AL28" s="13"/>
      <c r="AP28" s="11"/>
      <c r="AQ28" s="11"/>
      <c r="AR28" s="11"/>
    </row>
    <row r="29" spans="3:44">
      <c r="AI29" s="11"/>
      <c r="AJ29" s="11"/>
      <c r="AL29" s="13"/>
      <c r="AP29" s="11"/>
      <c r="AQ29" s="11"/>
      <c r="AR29" s="11"/>
    </row>
    <row r="30" spans="3:44">
      <c r="N30" s="9"/>
      <c r="O30" s="9"/>
      <c r="P30" s="9"/>
      <c r="Q30" s="9"/>
      <c r="R30" s="9"/>
      <c r="S30" s="9"/>
      <c r="T30" s="9"/>
      <c r="U30" s="9"/>
      <c r="V30" s="9"/>
      <c r="W30" s="9"/>
      <c r="X30" s="9"/>
      <c r="Y30" s="9"/>
      <c r="Z30" s="9"/>
      <c r="AA30" s="9"/>
      <c r="AB30" s="9"/>
      <c r="AC30" s="9"/>
      <c r="AD30" s="9"/>
      <c r="AE30" s="9"/>
      <c r="AF30" s="9"/>
      <c r="AI30" s="11"/>
      <c r="AJ30" s="11"/>
      <c r="AL30" s="13"/>
      <c r="AP30" s="11"/>
      <c r="AQ30" s="11"/>
      <c r="AR30" s="11"/>
    </row>
    <row r="31" spans="3:44">
      <c r="N31" s="21"/>
      <c r="O31" s="21"/>
      <c r="P31" s="21"/>
      <c r="Q31" s="21"/>
      <c r="R31" s="21"/>
      <c r="S31" s="21"/>
      <c r="T31" s="21"/>
      <c r="U31" s="21"/>
      <c r="V31" s="21"/>
      <c r="W31" s="21"/>
      <c r="X31" s="21"/>
      <c r="Y31" s="21"/>
      <c r="Z31" s="21"/>
      <c r="AA31" s="21"/>
      <c r="AB31" s="21"/>
      <c r="AC31" s="21"/>
      <c r="AD31" s="21"/>
      <c r="AE31" s="21"/>
      <c r="AF31" s="21"/>
      <c r="AI31" s="11"/>
      <c r="AJ31" s="11"/>
      <c r="AL31" s="13"/>
      <c r="AP31" s="11"/>
      <c r="AQ31" s="11"/>
      <c r="AR31" s="11"/>
    </row>
    <row r="32" spans="3:44">
      <c r="AI32" s="11"/>
      <c r="AJ32" s="11"/>
    </row>
    <row r="43" spans="1:36" s="28" customFormat="1" ht="14.4" thickBot="1"/>
    <row r="44" spans="1:36">
      <c r="A44" t="s">
        <v>1091</v>
      </c>
    </row>
    <row r="45" spans="1:3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t="s">
        <v>974</v>
      </c>
    </row>
    <row r="46" spans="1:36">
      <c r="C46" t="s">
        <v>12</v>
      </c>
      <c r="D46" t="s">
        <v>13</v>
      </c>
      <c r="E46" t="s">
        <v>14</v>
      </c>
      <c r="F46" t="s">
        <v>15</v>
      </c>
      <c r="G46" t="s">
        <v>16</v>
      </c>
      <c r="H46" t="s">
        <v>17</v>
      </c>
      <c r="I46" t="s">
        <v>18</v>
      </c>
      <c r="J46" t="s">
        <v>19</v>
      </c>
      <c r="K46" t="s">
        <v>20</v>
      </c>
      <c r="L46" t="s">
        <v>21</v>
      </c>
      <c r="M46" t="s">
        <v>22</v>
      </c>
      <c r="N46" t="s">
        <v>23</v>
      </c>
      <c r="O46" t="s">
        <v>24</v>
      </c>
      <c r="P46" t="s">
        <v>25</v>
      </c>
      <c r="Q46" t="s">
        <v>26</v>
      </c>
      <c r="R46" t="s">
        <v>27</v>
      </c>
      <c r="S46" t="s">
        <v>28</v>
      </c>
      <c r="T46" t="s">
        <v>29</v>
      </c>
      <c r="U46" t="s">
        <v>30</v>
      </c>
      <c r="V46" t="s">
        <v>31</v>
      </c>
      <c r="W46" t="s">
        <v>32</v>
      </c>
      <c r="X46" t="s">
        <v>33</v>
      </c>
      <c r="Y46" t="s">
        <v>34</v>
      </c>
      <c r="Z46" t="s">
        <v>35</v>
      </c>
      <c r="AA46" t="s">
        <v>36</v>
      </c>
      <c r="AB46" t="s">
        <v>37</v>
      </c>
      <c r="AC46" t="s">
        <v>38</v>
      </c>
      <c r="AD46" t="s">
        <v>39</v>
      </c>
      <c r="AE46" t="s">
        <v>40</v>
      </c>
      <c r="AF46" t="s">
        <v>41</v>
      </c>
      <c r="AG46" t="s">
        <v>42</v>
      </c>
      <c r="AH46" t="s">
        <v>195</v>
      </c>
      <c r="AI46" t="s">
        <v>213</v>
      </c>
      <c r="AJ46" s="76" t="s">
        <v>510</v>
      </c>
    </row>
    <row r="47" spans="1:36">
      <c r="B47" t="s">
        <v>123</v>
      </c>
      <c r="C47" s="12" t="e">
        <f>#REF!</f>
        <v>#REF!</v>
      </c>
      <c r="D47" s="12" t="e">
        <f>#REF!</f>
        <v>#REF!</v>
      </c>
      <c r="E47" s="12" t="e">
        <f>#REF!</f>
        <v>#REF!</v>
      </c>
      <c r="F47" s="12" t="e">
        <f>#REF!</f>
        <v>#REF!</v>
      </c>
      <c r="G47" s="12" t="e">
        <f>#REF!</f>
        <v>#REF!</v>
      </c>
      <c r="H47" s="12" t="e">
        <f>#REF!</f>
        <v>#REF!</v>
      </c>
      <c r="I47" s="12" t="e">
        <f>#REF!</f>
        <v>#REF!</v>
      </c>
      <c r="J47" s="12" t="e">
        <f>#REF!</f>
        <v>#REF!</v>
      </c>
      <c r="K47" s="12" t="e">
        <f>#REF!</f>
        <v>#REF!</v>
      </c>
      <c r="L47" s="12" t="e">
        <f>#REF!</f>
        <v>#REF!</v>
      </c>
      <c r="M47" s="12" t="e">
        <f>#REF!</f>
        <v>#REF!</v>
      </c>
      <c r="N47" s="12" t="e">
        <f>#REF!</f>
        <v>#REF!</v>
      </c>
      <c r="O47" s="12" t="e">
        <f>#REF!</f>
        <v>#REF!</v>
      </c>
      <c r="P47" s="12" t="e">
        <f>#REF!</f>
        <v>#REF!</v>
      </c>
      <c r="Q47" s="12" t="e">
        <f>#REF!</f>
        <v>#REF!</v>
      </c>
      <c r="R47" s="12" t="e">
        <f>#REF!</f>
        <v>#REF!</v>
      </c>
      <c r="S47" s="12" t="e">
        <f>#REF!</f>
        <v>#REF!</v>
      </c>
      <c r="T47" s="12" t="e">
        <f>#REF!</f>
        <v>#REF!</v>
      </c>
      <c r="U47" s="12" t="e">
        <f>#REF!</f>
        <v>#REF!</v>
      </c>
      <c r="V47" s="12" t="e">
        <f>#REF!</f>
        <v>#REF!</v>
      </c>
      <c r="W47" s="12" t="e">
        <f>#REF!</f>
        <v>#REF!</v>
      </c>
      <c r="X47" s="12" t="e">
        <f>#REF!</f>
        <v>#REF!</v>
      </c>
      <c r="Y47" s="12" t="e">
        <f>#REF!</f>
        <v>#REF!</v>
      </c>
      <c r="Z47" s="12" t="e">
        <f>#REF!</f>
        <v>#REF!</v>
      </c>
      <c r="AA47" s="12" t="e">
        <f>#REF!</f>
        <v>#REF!</v>
      </c>
      <c r="AB47" s="12" t="e">
        <f>#REF!</f>
        <v>#REF!</v>
      </c>
      <c r="AC47" s="12" t="e">
        <f>#REF!</f>
        <v>#REF!</v>
      </c>
      <c r="AD47" s="12" t="e">
        <f>#REF!</f>
        <v>#REF!</v>
      </c>
      <c r="AE47" s="12" t="e">
        <f>#REF!</f>
        <v>#REF!</v>
      </c>
      <c r="AF47" s="12" t="e">
        <f>#REF!</f>
        <v>#REF!</v>
      </c>
      <c r="AG47" s="12" t="e">
        <f>#REF!</f>
        <v>#REF!</v>
      </c>
      <c r="AH47" s="12" t="e">
        <f>#REF!</f>
        <v>#REF!</v>
      </c>
      <c r="AI47" s="12" t="e">
        <f>#REF!</f>
        <v>#REF!</v>
      </c>
      <c r="AJ47" s="77" t="e">
        <f>Prelim_totCO2_gen!P73</f>
        <v>#REF!</v>
      </c>
    </row>
    <row r="48" spans="1:36">
      <c r="B48" t="s">
        <v>124</v>
      </c>
      <c r="C48" s="12" t="e">
        <f>#REF!</f>
        <v>#REF!</v>
      </c>
      <c r="D48" s="12" t="e">
        <f>#REF!</f>
        <v>#REF!</v>
      </c>
      <c r="E48" s="12" t="e">
        <f>#REF!</f>
        <v>#REF!</v>
      </c>
      <c r="F48" s="12" t="e">
        <f>#REF!</f>
        <v>#REF!</v>
      </c>
      <c r="G48" s="12" t="e">
        <f>#REF!</f>
        <v>#REF!</v>
      </c>
      <c r="H48" s="12" t="e">
        <f>#REF!</f>
        <v>#REF!</v>
      </c>
      <c r="I48" s="12" t="e">
        <f>#REF!</f>
        <v>#REF!</v>
      </c>
      <c r="J48" s="12" t="e">
        <f>#REF!</f>
        <v>#REF!</v>
      </c>
      <c r="K48" s="12" t="e">
        <f>#REF!</f>
        <v>#REF!</v>
      </c>
      <c r="L48" s="12" t="e">
        <f>#REF!</f>
        <v>#REF!</v>
      </c>
      <c r="M48" s="12" t="e">
        <f>#REF!</f>
        <v>#REF!</v>
      </c>
      <c r="N48" s="12" t="e">
        <f>#REF!</f>
        <v>#REF!</v>
      </c>
      <c r="O48" s="12" t="e">
        <f>#REF!</f>
        <v>#REF!</v>
      </c>
      <c r="P48" s="12" t="e">
        <f>#REF!</f>
        <v>#REF!</v>
      </c>
      <c r="Q48" s="12" t="e">
        <f>#REF!</f>
        <v>#REF!</v>
      </c>
      <c r="R48" s="12" t="e">
        <f>#REF!</f>
        <v>#REF!</v>
      </c>
      <c r="S48" s="12" t="e">
        <f>#REF!</f>
        <v>#REF!</v>
      </c>
      <c r="T48" s="12" t="e">
        <f>#REF!</f>
        <v>#REF!</v>
      </c>
      <c r="U48" s="12" t="e">
        <f>#REF!</f>
        <v>#REF!</v>
      </c>
      <c r="V48" s="12" t="e">
        <f>#REF!</f>
        <v>#REF!</v>
      </c>
      <c r="W48" s="12" t="e">
        <f>#REF!</f>
        <v>#REF!</v>
      </c>
      <c r="X48" s="12" t="e">
        <f>#REF!</f>
        <v>#REF!</v>
      </c>
      <c r="Y48" s="12" t="e">
        <f>#REF!</f>
        <v>#REF!</v>
      </c>
      <c r="Z48" s="12" t="e">
        <f>#REF!</f>
        <v>#REF!</v>
      </c>
      <c r="AA48" s="12" t="e">
        <f>#REF!</f>
        <v>#REF!</v>
      </c>
      <c r="AB48" s="12" t="e">
        <f>#REF!</f>
        <v>#REF!</v>
      </c>
      <c r="AC48" s="12" t="e">
        <f>#REF!</f>
        <v>#REF!</v>
      </c>
      <c r="AD48" s="12" t="e">
        <f>#REF!</f>
        <v>#REF!</v>
      </c>
      <c r="AE48" s="12" t="e">
        <f>#REF!</f>
        <v>#REF!</v>
      </c>
      <c r="AF48" s="12" t="e">
        <f>#REF!</f>
        <v>#REF!</v>
      </c>
      <c r="AG48" s="12" t="e">
        <f>#REF!</f>
        <v>#REF!</v>
      </c>
      <c r="AH48" s="12" t="e">
        <f>#REF!</f>
        <v>#REF!</v>
      </c>
      <c r="AI48" s="12" t="e">
        <f>#REF!</f>
        <v>#REF!</v>
      </c>
      <c r="AJ48" s="77" t="e">
        <f>Prelim_totCO2_gen!P74</f>
        <v>#REF!</v>
      </c>
    </row>
    <row r="49" spans="2:38">
      <c r="B49" t="s">
        <v>125</v>
      </c>
      <c r="C49" s="12" t="e">
        <f>#REF!</f>
        <v>#REF!</v>
      </c>
      <c r="D49" s="12" t="e">
        <f>#REF!</f>
        <v>#REF!</v>
      </c>
      <c r="E49" s="12" t="e">
        <f>#REF!</f>
        <v>#REF!</v>
      </c>
      <c r="F49" s="12" t="e">
        <f>#REF!</f>
        <v>#REF!</v>
      </c>
      <c r="G49" s="12" t="e">
        <f>#REF!</f>
        <v>#REF!</v>
      </c>
      <c r="H49" s="12" t="e">
        <f>#REF!</f>
        <v>#REF!</v>
      </c>
      <c r="I49" s="12" t="e">
        <f>#REF!</f>
        <v>#REF!</v>
      </c>
      <c r="J49" s="12" t="e">
        <f>#REF!</f>
        <v>#REF!</v>
      </c>
      <c r="K49" s="12" t="e">
        <f>#REF!</f>
        <v>#REF!</v>
      </c>
      <c r="L49" s="12" t="e">
        <f>#REF!</f>
        <v>#REF!</v>
      </c>
      <c r="M49" s="12" t="e">
        <f>#REF!</f>
        <v>#REF!</v>
      </c>
      <c r="N49" s="12" t="e">
        <f>#REF!</f>
        <v>#REF!</v>
      </c>
      <c r="O49" s="12" t="e">
        <f>#REF!</f>
        <v>#REF!</v>
      </c>
      <c r="P49" s="12" t="e">
        <f>#REF!</f>
        <v>#REF!</v>
      </c>
      <c r="Q49" s="12" t="e">
        <f>#REF!</f>
        <v>#REF!</v>
      </c>
      <c r="R49" s="12" t="e">
        <f>#REF!</f>
        <v>#REF!</v>
      </c>
      <c r="S49" s="12" t="e">
        <f>#REF!</f>
        <v>#REF!</v>
      </c>
      <c r="T49" s="12" t="e">
        <f>#REF!</f>
        <v>#REF!</v>
      </c>
      <c r="U49" s="12" t="e">
        <f>#REF!</f>
        <v>#REF!</v>
      </c>
      <c r="V49" s="12" t="e">
        <f>#REF!</f>
        <v>#REF!</v>
      </c>
      <c r="W49" s="12" t="e">
        <f>#REF!</f>
        <v>#REF!</v>
      </c>
      <c r="X49" s="12" t="e">
        <f>#REF!</f>
        <v>#REF!</v>
      </c>
      <c r="Y49" s="12" t="e">
        <f>#REF!</f>
        <v>#REF!</v>
      </c>
      <c r="Z49" s="12" t="e">
        <f>#REF!</f>
        <v>#REF!</v>
      </c>
      <c r="AA49" s="12" t="e">
        <f>#REF!</f>
        <v>#REF!</v>
      </c>
      <c r="AB49" s="12" t="e">
        <f>#REF!</f>
        <v>#REF!</v>
      </c>
      <c r="AC49" s="12" t="e">
        <f>#REF!</f>
        <v>#REF!</v>
      </c>
      <c r="AD49" s="12" t="e">
        <f>#REF!</f>
        <v>#REF!</v>
      </c>
      <c r="AE49" s="12" t="e">
        <f>#REF!</f>
        <v>#REF!</v>
      </c>
      <c r="AF49" s="12" t="e">
        <f>#REF!</f>
        <v>#REF!</v>
      </c>
      <c r="AG49" s="12" t="e">
        <f>#REF!</f>
        <v>#REF!</v>
      </c>
      <c r="AH49" s="12" t="e">
        <f>#REF!</f>
        <v>#REF!</v>
      </c>
      <c r="AI49" s="12" t="e">
        <f>#REF!</f>
        <v>#REF!</v>
      </c>
      <c r="AJ49" s="77" t="e">
        <f>Prelim_totCO2_gen!P75</f>
        <v>#REF!</v>
      </c>
    </row>
    <row r="50" spans="2:38">
      <c r="B50" t="s">
        <v>126</v>
      </c>
      <c r="C50" s="12" t="e">
        <f>#REF!</f>
        <v>#REF!</v>
      </c>
      <c r="D50" s="12" t="e">
        <f>#REF!</f>
        <v>#REF!</v>
      </c>
      <c r="E50" s="12" t="e">
        <f>#REF!</f>
        <v>#REF!</v>
      </c>
      <c r="F50" s="12" t="e">
        <f>#REF!</f>
        <v>#REF!</v>
      </c>
      <c r="G50" s="12" t="e">
        <f>#REF!</f>
        <v>#REF!</v>
      </c>
      <c r="H50" s="12" t="e">
        <f>#REF!</f>
        <v>#REF!</v>
      </c>
      <c r="I50" s="12" t="e">
        <f>#REF!</f>
        <v>#REF!</v>
      </c>
      <c r="J50" s="12" t="e">
        <f>#REF!</f>
        <v>#REF!</v>
      </c>
      <c r="K50" s="12" t="e">
        <f>#REF!</f>
        <v>#REF!</v>
      </c>
      <c r="L50" s="12" t="e">
        <f>#REF!</f>
        <v>#REF!</v>
      </c>
      <c r="M50" s="12" t="e">
        <f>#REF!</f>
        <v>#REF!</v>
      </c>
      <c r="N50" s="12" t="e">
        <f>#REF!</f>
        <v>#REF!</v>
      </c>
      <c r="O50" s="12" t="e">
        <f>#REF!</f>
        <v>#REF!</v>
      </c>
      <c r="P50" s="12" t="e">
        <f>#REF!</f>
        <v>#REF!</v>
      </c>
      <c r="Q50" s="12" t="e">
        <f>#REF!</f>
        <v>#REF!</v>
      </c>
      <c r="R50" s="12" t="e">
        <f>#REF!</f>
        <v>#REF!</v>
      </c>
      <c r="S50" s="12" t="e">
        <f>#REF!</f>
        <v>#REF!</v>
      </c>
      <c r="T50" s="12" t="e">
        <f>#REF!</f>
        <v>#REF!</v>
      </c>
      <c r="U50" s="12" t="e">
        <f>#REF!</f>
        <v>#REF!</v>
      </c>
      <c r="V50" s="12" t="e">
        <f>#REF!</f>
        <v>#REF!</v>
      </c>
      <c r="W50" s="12" t="e">
        <f>#REF!</f>
        <v>#REF!</v>
      </c>
      <c r="X50" s="12" t="e">
        <f>#REF!</f>
        <v>#REF!</v>
      </c>
      <c r="Y50" s="12" t="e">
        <f>#REF!</f>
        <v>#REF!</v>
      </c>
      <c r="Z50" s="12" t="e">
        <f>#REF!</f>
        <v>#REF!</v>
      </c>
      <c r="AA50" s="12" t="e">
        <f>#REF!</f>
        <v>#REF!</v>
      </c>
      <c r="AB50" s="12" t="e">
        <f>#REF!</f>
        <v>#REF!</v>
      </c>
      <c r="AC50" s="12" t="e">
        <f>#REF!</f>
        <v>#REF!</v>
      </c>
      <c r="AD50" s="12" t="e">
        <f>#REF!</f>
        <v>#REF!</v>
      </c>
      <c r="AE50" s="12" t="e">
        <f>#REF!</f>
        <v>#REF!</v>
      </c>
      <c r="AF50" s="12" t="e">
        <f>#REF!</f>
        <v>#REF!</v>
      </c>
      <c r="AG50" s="12" t="e">
        <f>#REF!</f>
        <v>#REF!</v>
      </c>
      <c r="AH50" s="12" t="e">
        <f>#REF!</f>
        <v>#REF!</v>
      </c>
      <c r="AI50" s="12" t="e">
        <f>#REF!</f>
        <v>#REF!</v>
      </c>
      <c r="AJ50" s="77" t="e">
        <f>Prelim_totCO2_gen!P76</f>
        <v>#REF!</v>
      </c>
    </row>
    <row r="51" spans="2:38">
      <c r="B51" t="s">
        <v>127</v>
      </c>
      <c r="C51" s="12" t="e">
        <f>#REF!</f>
        <v>#REF!</v>
      </c>
      <c r="D51" s="12" t="e">
        <f>#REF!</f>
        <v>#REF!</v>
      </c>
      <c r="E51" s="12" t="e">
        <f>#REF!</f>
        <v>#REF!</v>
      </c>
      <c r="F51" s="12" t="e">
        <f>#REF!</f>
        <v>#REF!</v>
      </c>
      <c r="G51" s="12" t="e">
        <f>#REF!</f>
        <v>#REF!</v>
      </c>
      <c r="H51" s="12" t="e">
        <f>#REF!</f>
        <v>#REF!</v>
      </c>
      <c r="I51" s="12" t="e">
        <f>#REF!</f>
        <v>#REF!</v>
      </c>
      <c r="J51" s="12" t="e">
        <f>#REF!</f>
        <v>#REF!</v>
      </c>
      <c r="K51" s="12" t="e">
        <f>#REF!</f>
        <v>#REF!</v>
      </c>
      <c r="L51" s="12" t="e">
        <f>#REF!</f>
        <v>#REF!</v>
      </c>
      <c r="M51" s="12" t="e">
        <f>#REF!</f>
        <v>#REF!</v>
      </c>
      <c r="N51" s="12" t="e">
        <f>#REF!</f>
        <v>#REF!</v>
      </c>
      <c r="O51" s="12" t="e">
        <f>#REF!</f>
        <v>#REF!</v>
      </c>
      <c r="P51" s="12" t="e">
        <f>#REF!</f>
        <v>#REF!</v>
      </c>
      <c r="Q51" s="12" t="e">
        <f>#REF!</f>
        <v>#REF!</v>
      </c>
      <c r="R51" s="12" t="e">
        <f>#REF!</f>
        <v>#REF!</v>
      </c>
      <c r="S51" s="12" t="e">
        <f>#REF!</f>
        <v>#REF!</v>
      </c>
      <c r="T51" s="12" t="e">
        <f>#REF!</f>
        <v>#REF!</v>
      </c>
      <c r="U51" s="12" t="e">
        <f>#REF!</f>
        <v>#REF!</v>
      </c>
      <c r="V51" s="12" t="e">
        <f>#REF!</f>
        <v>#REF!</v>
      </c>
      <c r="W51" s="12" t="e">
        <f>#REF!</f>
        <v>#REF!</v>
      </c>
      <c r="X51" s="12" t="e">
        <f>#REF!</f>
        <v>#REF!</v>
      </c>
      <c r="Y51" s="12" t="e">
        <f>#REF!</f>
        <v>#REF!</v>
      </c>
      <c r="Z51" s="12" t="e">
        <f>#REF!</f>
        <v>#REF!</v>
      </c>
      <c r="AA51" s="12" t="e">
        <f>#REF!</f>
        <v>#REF!</v>
      </c>
      <c r="AB51" s="12" t="e">
        <f>#REF!</f>
        <v>#REF!</v>
      </c>
      <c r="AC51" s="12" t="e">
        <f>#REF!</f>
        <v>#REF!</v>
      </c>
      <c r="AD51" s="12" t="e">
        <f>#REF!</f>
        <v>#REF!</v>
      </c>
      <c r="AE51" s="12" t="e">
        <f>#REF!</f>
        <v>#REF!</v>
      </c>
      <c r="AF51" s="12" t="e">
        <f>#REF!</f>
        <v>#REF!</v>
      </c>
      <c r="AG51" s="12" t="e">
        <f>#REF!</f>
        <v>#REF!</v>
      </c>
      <c r="AH51" s="12" t="e">
        <f>#REF!</f>
        <v>#REF!</v>
      </c>
      <c r="AI51" s="12" t="e">
        <f>#REF!</f>
        <v>#REF!</v>
      </c>
      <c r="AJ51" s="77" t="e">
        <f>Prelim_totCO2_gen!P77</f>
        <v>#REF!</v>
      </c>
    </row>
    <row r="52" spans="2:38">
      <c r="B52" t="s">
        <v>128</v>
      </c>
      <c r="C52" s="12" t="e">
        <f>#REF!</f>
        <v>#REF!</v>
      </c>
      <c r="D52" s="12" t="e">
        <f>#REF!</f>
        <v>#REF!</v>
      </c>
      <c r="E52" s="12" t="e">
        <f>#REF!</f>
        <v>#REF!</v>
      </c>
      <c r="F52" s="12" t="e">
        <f>#REF!</f>
        <v>#REF!</v>
      </c>
      <c r="G52" s="12" t="e">
        <f>#REF!</f>
        <v>#REF!</v>
      </c>
      <c r="H52" s="12" t="e">
        <f>#REF!</f>
        <v>#REF!</v>
      </c>
      <c r="I52" s="12" t="e">
        <f>#REF!</f>
        <v>#REF!</v>
      </c>
      <c r="J52" s="12" t="e">
        <f>#REF!</f>
        <v>#REF!</v>
      </c>
      <c r="K52" s="12" t="e">
        <f>#REF!</f>
        <v>#REF!</v>
      </c>
      <c r="L52" s="12" t="e">
        <f>#REF!</f>
        <v>#REF!</v>
      </c>
      <c r="M52" s="12" t="e">
        <f>#REF!</f>
        <v>#REF!</v>
      </c>
      <c r="N52" s="12" t="e">
        <f>#REF!</f>
        <v>#REF!</v>
      </c>
      <c r="O52" s="12" t="e">
        <f>#REF!</f>
        <v>#REF!</v>
      </c>
      <c r="P52" s="12" t="e">
        <f>#REF!</f>
        <v>#REF!</v>
      </c>
      <c r="Q52" s="12" t="e">
        <f>#REF!</f>
        <v>#REF!</v>
      </c>
      <c r="R52" s="12" t="e">
        <f>#REF!</f>
        <v>#REF!</v>
      </c>
      <c r="S52" s="12" t="e">
        <f>#REF!</f>
        <v>#REF!</v>
      </c>
      <c r="T52" s="12" t="e">
        <f>#REF!</f>
        <v>#REF!</v>
      </c>
      <c r="U52" s="12" t="e">
        <f>#REF!</f>
        <v>#REF!</v>
      </c>
      <c r="V52" s="12" t="e">
        <f>#REF!</f>
        <v>#REF!</v>
      </c>
      <c r="W52" s="12" t="e">
        <f>#REF!</f>
        <v>#REF!</v>
      </c>
      <c r="X52" s="12" t="e">
        <f>#REF!</f>
        <v>#REF!</v>
      </c>
      <c r="Y52" s="12" t="e">
        <f>#REF!</f>
        <v>#REF!</v>
      </c>
      <c r="Z52" s="12" t="e">
        <f>#REF!</f>
        <v>#REF!</v>
      </c>
      <c r="AA52" s="12" t="e">
        <f>#REF!</f>
        <v>#REF!</v>
      </c>
      <c r="AB52" s="12" t="e">
        <f>#REF!</f>
        <v>#REF!</v>
      </c>
      <c r="AC52" s="12" t="e">
        <f>#REF!</f>
        <v>#REF!</v>
      </c>
      <c r="AD52" s="12" t="e">
        <f>#REF!</f>
        <v>#REF!</v>
      </c>
      <c r="AE52" s="12" t="e">
        <f>#REF!</f>
        <v>#REF!</v>
      </c>
      <c r="AF52" s="12" t="e">
        <f>#REF!</f>
        <v>#REF!</v>
      </c>
      <c r="AG52" s="12" t="e">
        <f>#REF!</f>
        <v>#REF!</v>
      </c>
      <c r="AH52" s="12" t="e">
        <f>#REF!</f>
        <v>#REF!</v>
      </c>
      <c r="AI52" s="12" t="e">
        <f>#REF!</f>
        <v>#REF!</v>
      </c>
      <c r="AJ52" s="77" t="e">
        <f>Prelim_totCO2_gen!P78</f>
        <v>#REF!</v>
      </c>
    </row>
    <row r="55" spans="2:38">
      <c r="AI55" s="11"/>
      <c r="AL55" s="17"/>
    </row>
    <row r="56" spans="2:38">
      <c r="AI56" s="11"/>
      <c r="AL56" s="17"/>
    </row>
    <row r="57" spans="2:38">
      <c r="AI57" s="11"/>
      <c r="AL57" s="17"/>
    </row>
    <row r="58" spans="2:38">
      <c r="AI58" s="11"/>
      <c r="AL58" s="17"/>
    </row>
    <row r="59" spans="2:38">
      <c r="AI59" s="11"/>
      <c r="AL59" s="17"/>
    </row>
    <row r="60" spans="2:38">
      <c r="AI60" s="11"/>
      <c r="AL60" s="17"/>
    </row>
    <row r="61" spans="2:38">
      <c r="AI61" s="11"/>
    </row>
    <row r="62" spans="2:38">
      <c r="AI62" s="11"/>
    </row>
    <row r="63" spans="2:38">
      <c r="AI63" s="11"/>
    </row>
    <row r="64" spans="2:38">
      <c r="AI64" s="11"/>
    </row>
    <row r="65" spans="1:38">
      <c r="AI65" s="11"/>
    </row>
    <row r="66" spans="1:38">
      <c r="AI66" s="11"/>
    </row>
    <row r="67" spans="1:38">
      <c r="AI67" s="11"/>
    </row>
    <row r="68" spans="1:38">
      <c r="AI68" s="11"/>
    </row>
    <row r="69" spans="1:38">
      <c r="AI69" s="11"/>
    </row>
    <row r="76" spans="1:38" s="28" customFormat="1" ht="14.4" thickBot="1">
      <c r="AA76" s="30"/>
      <c r="AB76" s="30"/>
      <c r="AC76" s="30"/>
      <c r="AD76" s="30"/>
      <c r="AE76" s="30"/>
      <c r="AF76" s="30"/>
    </row>
    <row r="77" spans="1:38">
      <c r="A77" t="s">
        <v>1092</v>
      </c>
      <c r="AJ77" t="s">
        <v>974</v>
      </c>
      <c r="AK77" t="s">
        <v>983</v>
      </c>
      <c r="AL77" t="s">
        <v>983</v>
      </c>
    </row>
    <row r="78" spans="1:38">
      <c r="C78" t="s">
        <v>12</v>
      </c>
      <c r="D78" t="s">
        <v>13</v>
      </c>
      <c r="E78" t="s">
        <v>14</v>
      </c>
      <c r="F78" t="s">
        <v>15</v>
      </c>
      <c r="G78" t="s">
        <v>16</v>
      </c>
      <c r="H78" t="s">
        <v>17</v>
      </c>
      <c r="I78" t="s">
        <v>18</v>
      </c>
      <c r="J78" t="s">
        <v>19</v>
      </c>
      <c r="K78" t="s">
        <v>20</v>
      </c>
      <c r="L78" t="s">
        <v>21</v>
      </c>
      <c r="M78" t="s">
        <v>22</v>
      </c>
      <c r="N78" t="s">
        <v>23</v>
      </c>
      <c r="O78" t="s">
        <v>24</v>
      </c>
      <c r="P78" t="s">
        <v>25</v>
      </c>
      <c r="Q78" t="s">
        <v>26</v>
      </c>
      <c r="R78" t="s">
        <v>27</v>
      </c>
      <c r="S78" t="s">
        <v>28</v>
      </c>
      <c r="T78" t="s">
        <v>29</v>
      </c>
      <c r="U78" t="s">
        <v>30</v>
      </c>
      <c r="V78" t="s">
        <v>31</v>
      </c>
      <c r="W78" t="s">
        <v>32</v>
      </c>
      <c r="X78" t="s">
        <v>33</v>
      </c>
      <c r="Y78" t="s">
        <v>34</v>
      </c>
      <c r="Z78" t="s">
        <v>35</v>
      </c>
      <c r="AA78" t="s">
        <v>36</v>
      </c>
      <c r="AB78" t="s">
        <v>37</v>
      </c>
      <c r="AC78" t="s">
        <v>38</v>
      </c>
      <c r="AD78" t="s">
        <v>39</v>
      </c>
      <c r="AE78" t="s">
        <v>40</v>
      </c>
      <c r="AF78" t="s">
        <v>41</v>
      </c>
      <c r="AG78" t="s">
        <v>42</v>
      </c>
      <c r="AH78" t="s">
        <v>195</v>
      </c>
      <c r="AI78" t="s">
        <v>213</v>
      </c>
      <c r="AJ78" s="76" t="s">
        <v>510</v>
      </c>
      <c r="AK78" t="s">
        <v>135</v>
      </c>
      <c r="AL78" t="s">
        <v>136</v>
      </c>
    </row>
    <row r="79" spans="1:38">
      <c r="B79" t="s">
        <v>131</v>
      </c>
      <c r="C79" s="9" t="e">
        <f>#REF!</f>
        <v>#REF!</v>
      </c>
      <c r="D79" s="9" t="e">
        <f>#REF!</f>
        <v>#REF!</v>
      </c>
      <c r="E79" s="9" t="e">
        <f>#REF!</f>
        <v>#REF!</v>
      </c>
      <c r="F79" s="9" t="e">
        <f>#REF!</f>
        <v>#REF!</v>
      </c>
      <c r="G79" s="9" t="e">
        <f>#REF!</f>
        <v>#REF!</v>
      </c>
      <c r="H79" s="9" t="e">
        <f>#REF!</f>
        <v>#REF!</v>
      </c>
      <c r="I79" s="9" t="e">
        <f>#REF!</f>
        <v>#REF!</v>
      </c>
      <c r="J79" s="9" t="e">
        <f>#REF!</f>
        <v>#REF!</v>
      </c>
      <c r="K79" s="9" t="e">
        <f>#REF!</f>
        <v>#REF!</v>
      </c>
      <c r="L79" s="9" t="e">
        <f>#REF!</f>
        <v>#REF!</v>
      </c>
      <c r="M79" s="9" t="e">
        <f>#REF!</f>
        <v>#REF!</v>
      </c>
      <c r="N79" s="9" t="e">
        <f>#REF!</f>
        <v>#REF!</v>
      </c>
      <c r="O79" s="9" t="e">
        <f>#REF!</f>
        <v>#REF!</v>
      </c>
      <c r="P79" s="9" t="e">
        <f>#REF!</f>
        <v>#REF!</v>
      </c>
      <c r="Q79" s="9" t="e">
        <f>#REF!</f>
        <v>#REF!</v>
      </c>
      <c r="R79" s="9" t="e">
        <f>#REF!</f>
        <v>#REF!</v>
      </c>
      <c r="S79" s="9" t="e">
        <f>#REF!</f>
        <v>#REF!</v>
      </c>
      <c r="T79" s="9" t="e">
        <f>#REF!</f>
        <v>#REF!</v>
      </c>
      <c r="U79" s="9" t="e">
        <f>#REF!</f>
        <v>#REF!</v>
      </c>
      <c r="V79" s="9" t="e">
        <f>#REF!</f>
        <v>#REF!</v>
      </c>
      <c r="W79" s="9" t="e">
        <f>#REF!</f>
        <v>#REF!</v>
      </c>
      <c r="X79" s="9" t="e">
        <f>#REF!</f>
        <v>#REF!</v>
      </c>
      <c r="Y79" s="9" t="e">
        <f>#REF!</f>
        <v>#REF!</v>
      </c>
      <c r="Z79" s="9" t="e">
        <f>#REF!</f>
        <v>#REF!</v>
      </c>
      <c r="AA79" s="9" t="e">
        <f>#REF!</f>
        <v>#REF!</v>
      </c>
      <c r="AB79" s="9" t="e">
        <f>#REF!</f>
        <v>#REF!</v>
      </c>
      <c r="AC79" s="9" t="e">
        <f>#REF!</f>
        <v>#REF!</v>
      </c>
      <c r="AD79" s="9" t="e">
        <f>#REF!</f>
        <v>#REF!</v>
      </c>
      <c r="AE79" s="9" t="e">
        <f>#REF!</f>
        <v>#REF!</v>
      </c>
      <c r="AF79" s="9" t="e">
        <f>#REF!</f>
        <v>#REF!</v>
      </c>
      <c r="AG79" s="9" t="e">
        <f>#REF!</f>
        <v>#REF!</v>
      </c>
      <c r="AH79" s="9" t="e">
        <f>#REF!</f>
        <v>#REF!</v>
      </c>
      <c r="AI79" s="9" t="e">
        <f>#REF!</f>
        <v>#REF!</v>
      </c>
      <c r="AJ79" s="99" t="e">
        <f>Prelim_sec_CO2!AB27-Prelim_sec_CO2!AB26</f>
        <v>#REF!</v>
      </c>
      <c r="AK79" s="17" t="e">
        <f>AJ79/AI79-1</f>
        <v>#REF!</v>
      </c>
      <c r="AL79" s="9" t="e">
        <f>AJ79-AI79</f>
        <v>#REF!</v>
      </c>
    </row>
    <row r="80" spans="1:38">
      <c r="B80" t="s">
        <v>132</v>
      </c>
      <c r="C80" s="9" t="e">
        <f>#REF!</f>
        <v>#REF!</v>
      </c>
      <c r="D80" s="9" t="e">
        <f>#REF!</f>
        <v>#REF!</v>
      </c>
      <c r="E80" s="9" t="e">
        <f>#REF!</f>
        <v>#REF!</v>
      </c>
      <c r="F80" s="9" t="e">
        <f>#REF!</f>
        <v>#REF!</v>
      </c>
      <c r="G80" s="9" t="e">
        <f>#REF!</f>
        <v>#REF!</v>
      </c>
      <c r="H80" s="9" t="e">
        <f>#REF!</f>
        <v>#REF!</v>
      </c>
      <c r="I80" s="9" t="e">
        <f>#REF!</f>
        <v>#REF!</v>
      </c>
      <c r="J80" s="9" t="e">
        <f>#REF!</f>
        <v>#REF!</v>
      </c>
      <c r="K80" s="9" t="e">
        <f>#REF!</f>
        <v>#REF!</v>
      </c>
      <c r="L80" s="9" t="e">
        <f>#REF!</f>
        <v>#REF!</v>
      </c>
      <c r="M80" s="9" t="e">
        <f>#REF!</f>
        <v>#REF!</v>
      </c>
      <c r="N80" s="9" t="e">
        <f>#REF!</f>
        <v>#REF!</v>
      </c>
      <c r="O80" s="9" t="e">
        <f>#REF!</f>
        <v>#REF!</v>
      </c>
      <c r="P80" s="9" t="e">
        <f>#REF!</f>
        <v>#REF!</v>
      </c>
      <c r="Q80" s="9" t="e">
        <f>#REF!</f>
        <v>#REF!</v>
      </c>
      <c r="R80" s="9" t="e">
        <f>#REF!</f>
        <v>#REF!</v>
      </c>
      <c r="S80" s="9" t="e">
        <f>#REF!</f>
        <v>#REF!</v>
      </c>
      <c r="T80" s="9" t="e">
        <f>#REF!</f>
        <v>#REF!</v>
      </c>
      <c r="U80" s="9" t="e">
        <f>#REF!</f>
        <v>#REF!</v>
      </c>
      <c r="V80" s="9" t="e">
        <f>#REF!</f>
        <v>#REF!</v>
      </c>
      <c r="W80" s="9" t="e">
        <f>#REF!</f>
        <v>#REF!</v>
      </c>
      <c r="X80" s="9" t="e">
        <f>#REF!</f>
        <v>#REF!</v>
      </c>
      <c r="Y80" s="9" t="e">
        <f>#REF!</f>
        <v>#REF!</v>
      </c>
      <c r="Z80" s="9" t="e">
        <f>#REF!</f>
        <v>#REF!</v>
      </c>
      <c r="AA80" s="9" t="e">
        <f>#REF!</f>
        <v>#REF!</v>
      </c>
      <c r="AB80" s="9" t="e">
        <f>#REF!</f>
        <v>#REF!</v>
      </c>
      <c r="AC80" s="9" t="e">
        <f>#REF!</f>
        <v>#REF!</v>
      </c>
      <c r="AD80" s="9" t="e">
        <f>#REF!</f>
        <v>#REF!</v>
      </c>
      <c r="AE80" s="9" t="e">
        <f>#REF!</f>
        <v>#REF!</v>
      </c>
      <c r="AF80" s="9" t="e">
        <f>#REF!</f>
        <v>#REF!</v>
      </c>
      <c r="AG80" s="9" t="e">
        <f>#REF!</f>
        <v>#REF!</v>
      </c>
      <c r="AH80" s="9" t="e">
        <f>#REF!</f>
        <v>#REF!</v>
      </c>
      <c r="AI80" s="9" t="e">
        <f>#REF!</f>
        <v>#REF!</v>
      </c>
      <c r="AJ80" s="99" t="e">
        <f>Prelim_sec_CO2!AB26</f>
        <v>#REF!</v>
      </c>
      <c r="AK80" s="17" t="e">
        <f t="shared" ref="AK80:AK82" si="9">AJ80/AI80-1</f>
        <v>#REF!</v>
      </c>
      <c r="AL80" s="9" t="e">
        <f t="shared" ref="AL80:AL82" si="10">AJ80-AI80</f>
        <v>#REF!</v>
      </c>
    </row>
    <row r="81" spans="2:38">
      <c r="B81" t="s">
        <v>133</v>
      </c>
      <c r="C81" s="19" t="e">
        <f>#REF!</f>
        <v>#REF!</v>
      </c>
      <c r="D81" s="19" t="e">
        <f>#REF!</f>
        <v>#REF!</v>
      </c>
      <c r="E81" s="19"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f>
        <v>#REF!</v>
      </c>
      <c r="AD81" s="19" t="e">
        <f>#REF!</f>
        <v>#REF!</v>
      </c>
      <c r="AE81" s="19" t="e">
        <f>#REF!</f>
        <v>#REF!</v>
      </c>
      <c r="AF81" s="19" t="e">
        <f>#REF!</f>
        <v>#REF!</v>
      </c>
      <c r="AG81" s="19" t="e">
        <f>#REF!</f>
        <v>#REF!</v>
      </c>
      <c r="AH81" s="19" t="e">
        <f>#REF!</f>
        <v>#REF!</v>
      </c>
      <c r="AI81" s="19" t="e">
        <f>#REF!</f>
        <v>#REF!</v>
      </c>
      <c r="AJ81" s="103" t="e">
        <f>Prelim_sec_CO2!AB14-Prelim_sec_CO2!AB13</f>
        <v>#REF!</v>
      </c>
      <c r="AK81" s="17" t="e">
        <f t="shared" si="9"/>
        <v>#REF!</v>
      </c>
      <c r="AL81" s="9" t="e">
        <f t="shared" si="10"/>
        <v>#REF!</v>
      </c>
    </row>
    <row r="82" spans="2:38">
      <c r="B82" t="s">
        <v>134</v>
      </c>
      <c r="C82" s="19" t="e">
        <f>#REF!</f>
        <v>#REF!</v>
      </c>
      <c r="D82" s="19" t="e">
        <f>#REF!</f>
        <v>#REF!</v>
      </c>
      <c r="E82" s="19"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f>
        <v>#REF!</v>
      </c>
      <c r="AD82" s="19" t="e">
        <f>#REF!</f>
        <v>#REF!</v>
      </c>
      <c r="AE82" s="19" t="e">
        <f>#REF!</f>
        <v>#REF!</v>
      </c>
      <c r="AF82" s="19" t="e">
        <f>#REF!</f>
        <v>#REF!</v>
      </c>
      <c r="AG82" s="19" t="e">
        <f>#REF!</f>
        <v>#REF!</v>
      </c>
      <c r="AH82" s="19" t="e">
        <f>#REF!</f>
        <v>#REF!</v>
      </c>
      <c r="AI82" s="19" t="e">
        <f>#REF!</f>
        <v>#REF!</v>
      </c>
      <c r="AJ82" s="103" t="e">
        <f>Prelim_sec_CO2!AB13</f>
        <v>#REF!</v>
      </c>
      <c r="AK82" s="17" t="e">
        <f t="shared" si="9"/>
        <v>#REF!</v>
      </c>
      <c r="AL82" s="9" t="e">
        <f t="shared" si="10"/>
        <v>#REF!</v>
      </c>
    </row>
    <row r="89" spans="2:38">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2:38">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106" spans="1:41" s="28" customFormat="1" ht="14.4" thickBot="1"/>
    <row r="107" spans="1:41" ht="14.4">
      <c r="A107" t="s">
        <v>1093</v>
      </c>
      <c r="AJ107" t="s">
        <v>974</v>
      </c>
      <c r="AK107" t="s">
        <v>1080</v>
      </c>
      <c r="AL107" t="s">
        <v>1080</v>
      </c>
      <c r="AN107" t="s">
        <v>984</v>
      </c>
      <c r="AO107" t="s">
        <v>984</v>
      </c>
    </row>
    <row r="108" spans="1:41">
      <c r="C108" t="s">
        <v>12</v>
      </c>
      <c r="D108" t="s">
        <v>13</v>
      </c>
      <c r="E108" t="s">
        <v>14</v>
      </c>
      <c r="F108" t="s">
        <v>15</v>
      </c>
      <c r="G108" t="s">
        <v>16</v>
      </c>
      <c r="H108" t="s">
        <v>17</v>
      </c>
      <c r="I108" t="s">
        <v>18</v>
      </c>
      <c r="J108" t="s">
        <v>19</v>
      </c>
      <c r="K108" t="s">
        <v>20</v>
      </c>
      <c r="L108" t="s">
        <v>21</v>
      </c>
      <c r="M108" t="s">
        <v>22</v>
      </c>
      <c r="N108" t="s">
        <v>23</v>
      </c>
      <c r="O108" t="s">
        <v>24</v>
      </c>
      <c r="P108" t="s">
        <v>25</v>
      </c>
      <c r="Q108" t="s">
        <v>26</v>
      </c>
      <c r="R108" t="s">
        <v>27</v>
      </c>
      <c r="S108" t="s">
        <v>28</v>
      </c>
      <c r="T108" t="s">
        <v>29</v>
      </c>
      <c r="U108" t="s">
        <v>30</v>
      </c>
      <c r="V108" t="s">
        <v>31</v>
      </c>
      <c r="W108" t="s">
        <v>32</v>
      </c>
      <c r="X108" t="s">
        <v>33</v>
      </c>
      <c r="Y108" t="s">
        <v>34</v>
      </c>
      <c r="Z108" t="s">
        <v>35</v>
      </c>
      <c r="AA108" t="s">
        <v>36</v>
      </c>
      <c r="AB108" t="s">
        <v>37</v>
      </c>
      <c r="AC108" t="s">
        <v>38</v>
      </c>
      <c r="AD108" t="s">
        <v>39</v>
      </c>
      <c r="AE108" t="s">
        <v>40</v>
      </c>
      <c r="AF108" t="s">
        <v>41</v>
      </c>
      <c r="AG108" t="s">
        <v>42</v>
      </c>
      <c r="AH108" t="s">
        <v>195</v>
      </c>
      <c r="AI108" t="s">
        <v>213</v>
      </c>
      <c r="AJ108" s="76" t="s">
        <v>510</v>
      </c>
      <c r="AK108" t="s">
        <v>135</v>
      </c>
      <c r="AL108" t="s">
        <v>136</v>
      </c>
      <c r="AM108" s="20" t="s">
        <v>101</v>
      </c>
      <c r="AN108" t="s">
        <v>135</v>
      </c>
      <c r="AO108" t="s">
        <v>136</v>
      </c>
    </row>
    <row r="109" spans="1:41">
      <c r="B109" t="s">
        <v>112</v>
      </c>
      <c r="C109" s="9" t="e">
        <f>#REF!</f>
        <v>#REF!</v>
      </c>
      <c r="D109" s="9" t="e">
        <f>#REF!</f>
        <v>#REF!</v>
      </c>
      <c r="E109" s="9" t="e">
        <f>#REF!</f>
        <v>#REF!</v>
      </c>
      <c r="F109" s="9" t="e">
        <f>#REF!</f>
        <v>#REF!</v>
      </c>
      <c r="G109" s="9" t="e">
        <f>#REF!</f>
        <v>#REF!</v>
      </c>
      <c r="H109" s="9" t="e">
        <f>#REF!</f>
        <v>#REF!</v>
      </c>
      <c r="I109" s="9" t="e">
        <f>#REF!</f>
        <v>#REF!</v>
      </c>
      <c r="J109" s="9" t="e">
        <f>#REF!</f>
        <v>#REF!</v>
      </c>
      <c r="K109" s="9" t="e">
        <f>#REF!</f>
        <v>#REF!</v>
      </c>
      <c r="L109" s="9" t="e">
        <f>#REF!</f>
        <v>#REF!</v>
      </c>
      <c r="M109" s="9" t="e">
        <f>#REF!</f>
        <v>#REF!</v>
      </c>
      <c r="N109" s="9" t="e">
        <f>#REF!</f>
        <v>#REF!</v>
      </c>
      <c r="O109" s="9" t="e">
        <f>#REF!</f>
        <v>#REF!</v>
      </c>
      <c r="P109" s="9" t="e">
        <f>#REF!</f>
        <v>#REF!</v>
      </c>
      <c r="Q109" s="9" t="e">
        <f>#REF!</f>
        <v>#REF!</v>
      </c>
      <c r="R109" s="9" t="e">
        <f>#REF!</f>
        <v>#REF!</v>
      </c>
      <c r="S109" s="9" t="e">
        <f>#REF!</f>
        <v>#REF!</v>
      </c>
      <c r="T109" s="9" t="e">
        <f>#REF!</f>
        <v>#REF!</v>
      </c>
      <c r="U109" s="9" t="e">
        <f>#REF!</f>
        <v>#REF!</v>
      </c>
      <c r="V109" s="9" t="e">
        <f>#REF!</f>
        <v>#REF!</v>
      </c>
      <c r="W109" s="9" t="e">
        <f>#REF!</f>
        <v>#REF!</v>
      </c>
      <c r="X109" s="9" t="e">
        <f>#REF!</f>
        <v>#REF!</v>
      </c>
      <c r="Y109" s="9" t="e">
        <f>#REF!</f>
        <v>#REF!</v>
      </c>
      <c r="Z109" s="9" t="e">
        <f>#REF!</f>
        <v>#REF!</v>
      </c>
      <c r="AA109" s="9" t="e">
        <f>#REF!</f>
        <v>#REF!</v>
      </c>
      <c r="AB109" s="9" t="e">
        <f>#REF!</f>
        <v>#REF!</v>
      </c>
      <c r="AC109" s="9" t="e">
        <f>#REF!</f>
        <v>#REF!</v>
      </c>
      <c r="AD109" s="9" t="e">
        <f>#REF!</f>
        <v>#REF!</v>
      </c>
      <c r="AE109" s="9" t="e">
        <f>#REF!</f>
        <v>#REF!</v>
      </c>
      <c r="AF109" s="9" t="e">
        <f>#REF!</f>
        <v>#REF!</v>
      </c>
      <c r="AG109" s="9" t="e">
        <f>#REF!</f>
        <v>#REF!</v>
      </c>
      <c r="AH109" s="9" t="e">
        <f>#REF!</f>
        <v>#REF!</v>
      </c>
      <c r="AI109" s="9" t="e">
        <f>#REF!</f>
        <v>#REF!</v>
      </c>
      <c r="AJ109" s="99" t="e">
        <f>Prelim_sec_CO2!AB32</f>
        <v>#REF!</v>
      </c>
      <c r="AK109" s="18" t="e">
        <f>AJ109/AI109-1</f>
        <v>#REF!</v>
      </c>
      <c r="AL109" s="9" t="e">
        <f>AJ109-AI109</f>
        <v>#REF!</v>
      </c>
      <c r="AM109" s="17" t="e">
        <f>AL109/$AL$116</f>
        <v>#REF!</v>
      </c>
      <c r="AN109" s="17"/>
      <c r="AO109" s="9"/>
    </row>
    <row r="110" spans="1:41">
      <c r="B110" t="s">
        <v>1085</v>
      </c>
      <c r="C110" s="9" t="e">
        <f>#REF!+#REF!</f>
        <v>#REF!</v>
      </c>
      <c r="D110" s="9" t="e">
        <f>#REF!+#REF!</f>
        <v>#REF!</v>
      </c>
      <c r="E110" s="9" t="e">
        <f>#REF!+#REF!</f>
        <v>#REF!</v>
      </c>
      <c r="F110" s="9" t="e">
        <f>#REF!+#REF!</f>
        <v>#REF!</v>
      </c>
      <c r="G110" s="9" t="e">
        <f>#REF!+#REF!</f>
        <v>#REF!</v>
      </c>
      <c r="H110" s="9" t="e">
        <f>#REF!+#REF!</f>
        <v>#REF!</v>
      </c>
      <c r="I110" s="9" t="e">
        <f>#REF!+#REF!</f>
        <v>#REF!</v>
      </c>
      <c r="J110" s="9" t="e">
        <f>#REF!+#REF!</f>
        <v>#REF!</v>
      </c>
      <c r="K110" s="9" t="e">
        <f>#REF!+#REF!</f>
        <v>#REF!</v>
      </c>
      <c r="L110" s="9" t="e">
        <f>#REF!+#REF!</f>
        <v>#REF!</v>
      </c>
      <c r="M110" s="9" t="e">
        <f>#REF!+#REF!</f>
        <v>#REF!</v>
      </c>
      <c r="N110" s="9" t="e">
        <f>#REF!+#REF!</f>
        <v>#REF!</v>
      </c>
      <c r="O110" s="9" t="e">
        <f>#REF!+#REF!</f>
        <v>#REF!</v>
      </c>
      <c r="P110" s="9" t="e">
        <f>#REF!+#REF!</f>
        <v>#REF!</v>
      </c>
      <c r="Q110" s="9" t="e">
        <f>#REF!+#REF!</f>
        <v>#REF!</v>
      </c>
      <c r="R110" s="9" t="e">
        <f>#REF!+#REF!</f>
        <v>#REF!</v>
      </c>
      <c r="S110" s="9" t="e">
        <f>#REF!+#REF!</f>
        <v>#REF!</v>
      </c>
      <c r="T110" s="9" t="e">
        <f>#REF!+#REF!</f>
        <v>#REF!</v>
      </c>
      <c r="U110" s="9" t="e">
        <f>#REF!+#REF!</f>
        <v>#REF!</v>
      </c>
      <c r="V110" s="9" t="e">
        <f>#REF!+#REF!</f>
        <v>#REF!</v>
      </c>
      <c r="W110" s="9" t="e">
        <f>#REF!+#REF!</f>
        <v>#REF!</v>
      </c>
      <c r="X110" s="9" t="e">
        <f>#REF!+#REF!</f>
        <v>#REF!</v>
      </c>
      <c r="Y110" s="9" t="e">
        <f>#REF!+#REF!</f>
        <v>#REF!</v>
      </c>
      <c r="Z110" s="9" t="e">
        <f>#REF!+#REF!</f>
        <v>#REF!</v>
      </c>
      <c r="AA110" s="9" t="e">
        <f>#REF!+#REF!</f>
        <v>#REF!</v>
      </c>
      <c r="AB110" s="9" t="e">
        <f>#REF!+#REF!</f>
        <v>#REF!</v>
      </c>
      <c r="AC110" s="9" t="e">
        <f>#REF!+#REF!</f>
        <v>#REF!</v>
      </c>
      <c r="AD110" s="9" t="e">
        <f>#REF!+#REF!</f>
        <v>#REF!</v>
      </c>
      <c r="AE110" s="9" t="e">
        <f>#REF!+#REF!</f>
        <v>#REF!</v>
      </c>
      <c r="AF110" s="9" t="e">
        <f>#REF!+#REF!</f>
        <v>#REF!</v>
      </c>
      <c r="AG110" s="9" t="e">
        <f>#REF!+#REF!</f>
        <v>#REF!</v>
      </c>
      <c r="AH110" s="9" t="e">
        <f>#REF!+#REF!</f>
        <v>#REF!</v>
      </c>
      <c r="AI110" s="9" t="e">
        <f>#REF!+#REF!</f>
        <v>#REF!</v>
      </c>
      <c r="AJ110" s="99" t="e">
        <f>Prelim_sec_CO2!AB30+Prelim_sec_CO2!AB31</f>
        <v>#REF!</v>
      </c>
      <c r="AK110" s="18" t="e">
        <f t="shared" ref="AK110:AK118" si="11">AJ110/AI110-1</f>
        <v>#REF!</v>
      </c>
      <c r="AL110" s="9" t="e">
        <f t="shared" ref="AL110:AL118" si="12">AJ110-AI110</f>
        <v>#REF!</v>
      </c>
      <c r="AM110" s="17" t="e">
        <f t="shared" ref="AM110:AM116" si="13">AL110/$AL$116</f>
        <v>#REF!</v>
      </c>
      <c r="AN110" s="17"/>
      <c r="AO110" s="9"/>
    </row>
    <row r="111" spans="1:41">
      <c r="B111" t="s">
        <v>989</v>
      </c>
      <c r="C111" s="9" t="e">
        <f>#REF!</f>
        <v>#REF!</v>
      </c>
      <c r="D111" s="9" t="e">
        <f>#REF!</f>
        <v>#REF!</v>
      </c>
      <c r="E111" s="9" t="e">
        <f>#REF!</f>
        <v>#REF!</v>
      </c>
      <c r="F111" s="9" t="e">
        <f>#REF!</f>
        <v>#REF!</v>
      </c>
      <c r="G111" s="9" t="e">
        <f>#REF!</f>
        <v>#REF!</v>
      </c>
      <c r="H111" s="9" t="e">
        <f>#REF!</f>
        <v>#REF!</v>
      </c>
      <c r="I111" s="9" t="e">
        <f>#REF!</f>
        <v>#REF!</v>
      </c>
      <c r="J111" s="9" t="e">
        <f>#REF!</f>
        <v>#REF!</v>
      </c>
      <c r="K111" s="9" t="e">
        <f>#REF!</f>
        <v>#REF!</v>
      </c>
      <c r="L111" s="9" t="e">
        <f>#REF!</f>
        <v>#REF!</v>
      </c>
      <c r="M111" s="9" t="e">
        <f>#REF!</f>
        <v>#REF!</v>
      </c>
      <c r="N111" s="9" t="e">
        <f>#REF!</f>
        <v>#REF!</v>
      </c>
      <c r="O111" s="9" t="e">
        <f>#REF!</f>
        <v>#REF!</v>
      </c>
      <c r="P111" s="9" t="e">
        <f>#REF!</f>
        <v>#REF!</v>
      </c>
      <c r="Q111" s="9" t="e">
        <f>#REF!</f>
        <v>#REF!</v>
      </c>
      <c r="R111" s="9" t="e">
        <f>#REF!</f>
        <v>#REF!</v>
      </c>
      <c r="S111" s="9" t="e">
        <f>#REF!</f>
        <v>#REF!</v>
      </c>
      <c r="T111" s="9" t="e">
        <f>#REF!</f>
        <v>#REF!</v>
      </c>
      <c r="U111" s="9" t="e">
        <f>#REF!</f>
        <v>#REF!</v>
      </c>
      <c r="V111" s="9" t="e">
        <f>#REF!</f>
        <v>#REF!</v>
      </c>
      <c r="W111" s="9" t="e">
        <f>#REF!</f>
        <v>#REF!</v>
      </c>
      <c r="X111" s="9" t="e">
        <f>#REF!</f>
        <v>#REF!</v>
      </c>
      <c r="Y111" s="9" t="e">
        <f>#REF!</f>
        <v>#REF!</v>
      </c>
      <c r="Z111" s="9" t="e">
        <f>#REF!</f>
        <v>#REF!</v>
      </c>
      <c r="AA111" s="9" t="e">
        <f>#REF!</f>
        <v>#REF!</v>
      </c>
      <c r="AB111" s="9" t="e">
        <f>#REF!</f>
        <v>#REF!</v>
      </c>
      <c r="AC111" s="9" t="e">
        <f>#REF!</f>
        <v>#REF!</v>
      </c>
      <c r="AD111" s="9" t="e">
        <f>#REF!</f>
        <v>#REF!</v>
      </c>
      <c r="AE111" s="9" t="e">
        <f>#REF!</f>
        <v>#REF!</v>
      </c>
      <c r="AF111" s="9" t="e">
        <f>#REF!</f>
        <v>#REF!</v>
      </c>
      <c r="AG111" s="9" t="e">
        <f>#REF!</f>
        <v>#REF!</v>
      </c>
      <c r="AH111" s="9" t="e">
        <f>#REF!</f>
        <v>#REF!</v>
      </c>
      <c r="AI111" s="9" t="e">
        <f>#REF!</f>
        <v>#REF!</v>
      </c>
      <c r="AJ111" s="99" t="e">
        <f>Prelim_sec_CO2!AB34</f>
        <v>#REF!</v>
      </c>
      <c r="AK111" s="18" t="e">
        <f t="shared" si="11"/>
        <v>#REF!</v>
      </c>
      <c r="AL111" s="9" t="e">
        <f t="shared" si="12"/>
        <v>#REF!</v>
      </c>
      <c r="AM111" s="17" t="e">
        <f t="shared" si="13"/>
        <v>#REF!</v>
      </c>
      <c r="AN111" s="17"/>
      <c r="AO111" s="9"/>
    </row>
    <row r="112" spans="1:41">
      <c r="B112" t="s">
        <v>990</v>
      </c>
      <c r="C112" s="9" t="e">
        <f>#REF!</f>
        <v>#REF!</v>
      </c>
      <c r="D112" s="9" t="e">
        <f>#REF!</f>
        <v>#REF!</v>
      </c>
      <c r="E112" s="9" t="e">
        <f>#REF!</f>
        <v>#REF!</v>
      </c>
      <c r="F112" s="9" t="e">
        <f>#REF!</f>
        <v>#REF!</v>
      </c>
      <c r="G112" s="9" t="e">
        <f>#REF!</f>
        <v>#REF!</v>
      </c>
      <c r="H112" s="9" t="e">
        <f>#REF!</f>
        <v>#REF!</v>
      </c>
      <c r="I112" s="9" t="e">
        <f>#REF!</f>
        <v>#REF!</v>
      </c>
      <c r="J112" s="9" t="e">
        <f>#REF!</f>
        <v>#REF!</v>
      </c>
      <c r="K112" s="9" t="e">
        <f>#REF!</f>
        <v>#REF!</v>
      </c>
      <c r="L112" s="9" t="e">
        <f>#REF!</f>
        <v>#REF!</v>
      </c>
      <c r="M112" s="9" t="e">
        <f>#REF!</f>
        <v>#REF!</v>
      </c>
      <c r="N112" s="9" t="e">
        <f>#REF!</f>
        <v>#REF!</v>
      </c>
      <c r="O112" s="9" t="e">
        <f>#REF!</f>
        <v>#REF!</v>
      </c>
      <c r="P112" s="9" t="e">
        <f>#REF!</f>
        <v>#REF!</v>
      </c>
      <c r="Q112" s="9" t="e">
        <f>#REF!</f>
        <v>#REF!</v>
      </c>
      <c r="R112" s="9" t="e">
        <f>#REF!</f>
        <v>#REF!</v>
      </c>
      <c r="S112" s="9" t="e">
        <f>#REF!</f>
        <v>#REF!</v>
      </c>
      <c r="T112" s="9" t="e">
        <f>#REF!</f>
        <v>#REF!</v>
      </c>
      <c r="U112" s="9" t="e">
        <f>#REF!</f>
        <v>#REF!</v>
      </c>
      <c r="V112" s="9" t="e">
        <f>#REF!</f>
        <v>#REF!</v>
      </c>
      <c r="W112" s="9" t="e">
        <f>#REF!</f>
        <v>#REF!</v>
      </c>
      <c r="X112" s="9" t="e">
        <f>#REF!</f>
        <v>#REF!</v>
      </c>
      <c r="Y112" s="9" t="e">
        <f>#REF!</f>
        <v>#REF!</v>
      </c>
      <c r="Z112" s="9" t="e">
        <f>#REF!</f>
        <v>#REF!</v>
      </c>
      <c r="AA112" s="9" t="e">
        <f>#REF!</f>
        <v>#REF!</v>
      </c>
      <c r="AB112" s="9" t="e">
        <f>#REF!</f>
        <v>#REF!</v>
      </c>
      <c r="AC112" s="9" t="e">
        <f>#REF!</f>
        <v>#REF!</v>
      </c>
      <c r="AD112" s="9" t="e">
        <f>#REF!</f>
        <v>#REF!</v>
      </c>
      <c r="AE112" s="9" t="e">
        <f>#REF!</f>
        <v>#REF!</v>
      </c>
      <c r="AF112" s="9" t="e">
        <f>#REF!</f>
        <v>#REF!</v>
      </c>
      <c r="AG112" s="9" t="e">
        <f>#REF!</f>
        <v>#REF!</v>
      </c>
      <c r="AH112" s="9" t="e">
        <f>#REF!</f>
        <v>#REF!</v>
      </c>
      <c r="AI112" s="9" t="e">
        <f>#REF!</f>
        <v>#REF!</v>
      </c>
      <c r="AJ112" s="99" t="e">
        <f>Prelim_sec_CO2!AB36</f>
        <v>#REF!</v>
      </c>
      <c r="AK112" s="18" t="e">
        <f t="shared" si="11"/>
        <v>#REF!</v>
      </c>
      <c r="AL112" s="9" t="e">
        <f t="shared" si="12"/>
        <v>#REF!</v>
      </c>
      <c r="AM112" s="17" t="e">
        <f t="shared" si="13"/>
        <v>#REF!</v>
      </c>
      <c r="AN112" s="17"/>
      <c r="AO112" s="9"/>
    </row>
    <row r="113" spans="2:43">
      <c r="B113" t="s">
        <v>991</v>
      </c>
      <c r="C113" s="19" t="e">
        <f>#REF!</f>
        <v>#REF!</v>
      </c>
      <c r="D113" s="19" t="e">
        <f>#REF!</f>
        <v>#REF!</v>
      </c>
      <c r="E113" s="19"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f>
        <v>#REF!</v>
      </c>
      <c r="AD113" s="19" t="e">
        <f>#REF!</f>
        <v>#REF!</v>
      </c>
      <c r="AE113" s="19" t="e">
        <f>#REF!</f>
        <v>#REF!</v>
      </c>
      <c r="AF113" s="19" t="e">
        <f>#REF!</f>
        <v>#REF!</v>
      </c>
      <c r="AG113" s="19" t="e">
        <f>#REF!</f>
        <v>#REF!</v>
      </c>
      <c r="AH113" s="19" t="e">
        <f>#REF!</f>
        <v>#REF!</v>
      </c>
      <c r="AI113" s="19" t="e">
        <f>#REF!</f>
        <v>#REF!</v>
      </c>
      <c r="AJ113" s="103" t="e">
        <f>Prelim_sec_CO2!AB39</f>
        <v>#REF!</v>
      </c>
      <c r="AK113" s="18" t="e">
        <f t="shared" si="11"/>
        <v>#REF!</v>
      </c>
      <c r="AL113" s="9" t="e">
        <f t="shared" si="12"/>
        <v>#REF!</v>
      </c>
      <c r="AM113" s="17" t="e">
        <f t="shared" si="13"/>
        <v>#REF!</v>
      </c>
      <c r="AN113" s="17"/>
      <c r="AO113" s="9"/>
    </row>
    <row r="114" spans="2:43">
      <c r="B114" t="s">
        <v>992</v>
      </c>
      <c r="C114" s="11" t="e">
        <f>#REF!-(#REF!+#REF!+#REF!)</f>
        <v>#REF!</v>
      </c>
      <c r="D114" s="11" t="e">
        <f>#REF!-(#REF!+#REF!+#REF!)</f>
        <v>#REF!</v>
      </c>
      <c r="E114" s="11" t="e">
        <f>#REF!-(#REF!+#REF!+#REF!)</f>
        <v>#REF!</v>
      </c>
      <c r="F114" s="11" t="e">
        <f>#REF!-(#REF!+#REF!+#REF!)</f>
        <v>#REF!</v>
      </c>
      <c r="G114" s="11" t="e">
        <f>#REF!-(#REF!+#REF!+#REF!)</f>
        <v>#REF!</v>
      </c>
      <c r="H114" s="11" t="e">
        <f>#REF!-(#REF!+#REF!+#REF!)</f>
        <v>#REF!</v>
      </c>
      <c r="I114" s="11" t="e">
        <f>#REF!-(#REF!+#REF!+#REF!)</f>
        <v>#REF!</v>
      </c>
      <c r="J114" s="11" t="e">
        <f>#REF!-(#REF!+#REF!+#REF!)</f>
        <v>#REF!</v>
      </c>
      <c r="K114" s="11" t="e">
        <f>#REF!-(#REF!+#REF!+#REF!)</f>
        <v>#REF!</v>
      </c>
      <c r="L114" s="11" t="e">
        <f>#REF!-(#REF!+#REF!+#REF!)</f>
        <v>#REF!</v>
      </c>
      <c r="M114" s="11" t="e">
        <f>#REF!-(#REF!+#REF!+#REF!)</f>
        <v>#REF!</v>
      </c>
      <c r="N114" s="11" t="e">
        <f>#REF!-(#REF!+#REF!+#REF!)</f>
        <v>#REF!</v>
      </c>
      <c r="O114" s="11" t="e">
        <f>#REF!-(#REF!+#REF!+#REF!)</f>
        <v>#REF!</v>
      </c>
      <c r="P114" s="11" t="e">
        <f>#REF!-(#REF!+#REF!+#REF!)</f>
        <v>#REF!</v>
      </c>
      <c r="Q114" s="11" t="e">
        <f>#REF!-(#REF!+#REF!+#REF!)</f>
        <v>#REF!</v>
      </c>
      <c r="R114" s="11" t="e">
        <f>#REF!-(#REF!+#REF!+#REF!)</f>
        <v>#REF!</v>
      </c>
      <c r="S114" s="11" t="e">
        <f>#REF!-(#REF!+#REF!+#REF!)</f>
        <v>#REF!</v>
      </c>
      <c r="T114" s="11" t="e">
        <f>#REF!-(#REF!+#REF!+#REF!)</f>
        <v>#REF!</v>
      </c>
      <c r="U114" s="11" t="e">
        <f>#REF!-(#REF!+#REF!+#REF!)</f>
        <v>#REF!</v>
      </c>
      <c r="V114" s="11" t="e">
        <f>#REF!-(#REF!+#REF!+#REF!)</f>
        <v>#REF!</v>
      </c>
      <c r="W114" s="11" t="e">
        <f>#REF!-(#REF!+#REF!+#REF!)</f>
        <v>#REF!</v>
      </c>
      <c r="X114" s="11" t="e">
        <f>#REF!-(#REF!+#REF!+#REF!)</f>
        <v>#REF!</v>
      </c>
      <c r="Y114" s="11" t="e">
        <f>#REF!-(#REF!+#REF!+#REF!)</f>
        <v>#REF!</v>
      </c>
      <c r="Z114" s="11" t="e">
        <f>#REF!-(#REF!+#REF!+#REF!)</f>
        <v>#REF!</v>
      </c>
      <c r="AA114" s="11" t="e">
        <f>#REF!-(#REF!+#REF!+#REF!)</f>
        <v>#REF!</v>
      </c>
      <c r="AB114" s="11" t="e">
        <f>#REF!-(#REF!+#REF!+#REF!)</f>
        <v>#REF!</v>
      </c>
      <c r="AC114" s="11" t="e">
        <f>#REF!-(#REF!+#REF!+#REF!)</f>
        <v>#REF!</v>
      </c>
      <c r="AD114" s="11" t="e">
        <f>#REF!-(#REF!+#REF!+#REF!)</f>
        <v>#REF!</v>
      </c>
      <c r="AE114" s="11" t="e">
        <f>#REF!-(#REF!+#REF!+#REF!)</f>
        <v>#REF!</v>
      </c>
      <c r="AF114" s="11" t="e">
        <f>#REF!-(#REF!+#REF!+#REF!)</f>
        <v>#REF!</v>
      </c>
      <c r="AG114" s="11" t="e">
        <f>#REF!-(#REF!+#REF!+#REF!)</f>
        <v>#REF!</v>
      </c>
      <c r="AH114" s="11" t="e">
        <f>#REF!-(#REF!+#REF!+#REF!)</f>
        <v>#REF!</v>
      </c>
      <c r="AI114" s="11" t="e">
        <f>#REF!-(#REF!+#REF!+#REF!)</f>
        <v>#REF!</v>
      </c>
      <c r="AJ114" s="115" t="e">
        <f>AJ115-AJ113-AJ112-AJ111</f>
        <v>#REF!</v>
      </c>
      <c r="AK114" s="18" t="e">
        <f t="shared" si="11"/>
        <v>#REF!</v>
      </c>
      <c r="AL114" s="9" t="e">
        <f t="shared" si="12"/>
        <v>#REF!</v>
      </c>
      <c r="AM114" s="17" t="e">
        <f t="shared" si="13"/>
        <v>#REF!</v>
      </c>
    </row>
    <row r="115" spans="2:43">
      <c r="B115" t="s">
        <v>993</v>
      </c>
      <c r="C115" s="11" t="e">
        <f>#REF!</f>
        <v>#REF!</v>
      </c>
      <c r="D115" s="11" t="e">
        <f>#REF!</f>
        <v>#REF!</v>
      </c>
      <c r="E115" s="11" t="e">
        <f>#REF!</f>
        <v>#REF!</v>
      </c>
      <c r="F115" s="11" t="e">
        <f>#REF!</f>
        <v>#REF!</v>
      </c>
      <c r="G115" s="11" t="e">
        <f>#REF!</f>
        <v>#REF!</v>
      </c>
      <c r="H115" s="11" t="e">
        <f>#REF!</f>
        <v>#REF!</v>
      </c>
      <c r="I115" s="11" t="e">
        <f>#REF!</f>
        <v>#REF!</v>
      </c>
      <c r="J115" s="11" t="e">
        <f>#REF!</f>
        <v>#REF!</v>
      </c>
      <c r="K115" s="11" t="e">
        <f>#REF!</f>
        <v>#REF!</v>
      </c>
      <c r="L115" s="11" t="e">
        <f>#REF!</f>
        <v>#REF!</v>
      </c>
      <c r="M115" s="11" t="e">
        <f>#REF!</f>
        <v>#REF!</v>
      </c>
      <c r="N115" s="11" t="e">
        <f>#REF!</f>
        <v>#REF!</v>
      </c>
      <c r="O115" s="11" t="e">
        <f>#REF!</f>
        <v>#REF!</v>
      </c>
      <c r="P115" s="11" t="e">
        <f>#REF!</f>
        <v>#REF!</v>
      </c>
      <c r="Q115" s="11" t="e">
        <f>#REF!</f>
        <v>#REF!</v>
      </c>
      <c r="R115" s="11" t="e">
        <f>#REF!</f>
        <v>#REF!</v>
      </c>
      <c r="S115" s="11" t="e">
        <f>#REF!</f>
        <v>#REF!</v>
      </c>
      <c r="T115" s="11" t="e">
        <f>#REF!</f>
        <v>#REF!</v>
      </c>
      <c r="U115" s="11" t="e">
        <f>#REF!</f>
        <v>#REF!</v>
      </c>
      <c r="V115" s="11" t="e">
        <f>#REF!</f>
        <v>#REF!</v>
      </c>
      <c r="W115" s="11" t="e">
        <f>#REF!</f>
        <v>#REF!</v>
      </c>
      <c r="X115" s="11" t="e">
        <f>#REF!</f>
        <v>#REF!</v>
      </c>
      <c r="Y115" s="11" t="e">
        <f>#REF!</f>
        <v>#REF!</v>
      </c>
      <c r="Z115" s="11" t="e">
        <f>#REF!</f>
        <v>#REF!</v>
      </c>
      <c r="AA115" s="11" t="e">
        <f>#REF!</f>
        <v>#REF!</v>
      </c>
      <c r="AB115" s="11" t="e">
        <f>#REF!</f>
        <v>#REF!</v>
      </c>
      <c r="AC115" s="11" t="e">
        <f>#REF!</f>
        <v>#REF!</v>
      </c>
      <c r="AD115" s="11" t="e">
        <f>#REF!</f>
        <v>#REF!</v>
      </c>
      <c r="AE115" s="11" t="e">
        <f>#REF!</f>
        <v>#REF!</v>
      </c>
      <c r="AF115" s="11" t="e">
        <f>#REF!</f>
        <v>#REF!</v>
      </c>
      <c r="AG115" s="11" t="e">
        <f>#REF!</f>
        <v>#REF!</v>
      </c>
      <c r="AH115" s="11" t="e">
        <f>#REF!</f>
        <v>#REF!</v>
      </c>
      <c r="AI115" s="11" t="e">
        <f>#REF!</f>
        <v>#REF!</v>
      </c>
      <c r="AJ115" s="99" t="e">
        <f>Prelim_sec_CO2!AB33</f>
        <v>#REF!</v>
      </c>
      <c r="AK115" s="18" t="e">
        <f t="shared" si="11"/>
        <v>#REF!</v>
      </c>
      <c r="AL115" s="9" t="e">
        <f t="shared" si="12"/>
        <v>#REF!</v>
      </c>
      <c r="AM115" s="17" t="e">
        <f t="shared" si="13"/>
        <v>#REF!</v>
      </c>
    </row>
    <row r="116" spans="2:43">
      <c r="B116" t="s">
        <v>1082</v>
      </c>
      <c r="C116" s="11" t="e">
        <f>C118-C117</f>
        <v>#REF!</v>
      </c>
      <c r="D116" s="11" t="e">
        <f t="shared" ref="D116:AJ116" si="14">D118-D117</f>
        <v>#REF!</v>
      </c>
      <c r="E116" s="11" t="e">
        <f t="shared" si="14"/>
        <v>#REF!</v>
      </c>
      <c r="F116" s="11" t="e">
        <f t="shared" si="14"/>
        <v>#REF!</v>
      </c>
      <c r="G116" s="11" t="e">
        <f t="shared" si="14"/>
        <v>#REF!</v>
      </c>
      <c r="H116" s="11" t="e">
        <f t="shared" si="14"/>
        <v>#REF!</v>
      </c>
      <c r="I116" s="11" t="e">
        <f t="shared" si="14"/>
        <v>#REF!</v>
      </c>
      <c r="J116" s="11" t="e">
        <f t="shared" si="14"/>
        <v>#REF!</v>
      </c>
      <c r="K116" s="11" t="e">
        <f t="shared" si="14"/>
        <v>#REF!</v>
      </c>
      <c r="L116" s="11" t="e">
        <f t="shared" si="14"/>
        <v>#REF!</v>
      </c>
      <c r="M116" s="11" t="e">
        <f t="shared" si="14"/>
        <v>#REF!</v>
      </c>
      <c r="N116" s="11" t="e">
        <f t="shared" si="14"/>
        <v>#REF!</v>
      </c>
      <c r="O116" s="11" t="e">
        <f t="shared" si="14"/>
        <v>#REF!</v>
      </c>
      <c r="P116" s="11" t="e">
        <f t="shared" si="14"/>
        <v>#REF!</v>
      </c>
      <c r="Q116" s="11" t="e">
        <f t="shared" si="14"/>
        <v>#REF!</v>
      </c>
      <c r="R116" s="11" t="e">
        <f t="shared" si="14"/>
        <v>#REF!</v>
      </c>
      <c r="S116" s="11" t="e">
        <f t="shared" si="14"/>
        <v>#REF!</v>
      </c>
      <c r="T116" s="11" t="e">
        <f t="shared" si="14"/>
        <v>#REF!</v>
      </c>
      <c r="U116" s="11" t="e">
        <f t="shared" si="14"/>
        <v>#REF!</v>
      </c>
      <c r="V116" s="11" t="e">
        <f t="shared" si="14"/>
        <v>#REF!</v>
      </c>
      <c r="W116" s="11" t="e">
        <f t="shared" si="14"/>
        <v>#REF!</v>
      </c>
      <c r="X116" s="11" t="e">
        <f t="shared" si="14"/>
        <v>#REF!</v>
      </c>
      <c r="Y116" s="11" t="e">
        <f t="shared" si="14"/>
        <v>#REF!</v>
      </c>
      <c r="Z116" s="11" t="e">
        <f t="shared" si="14"/>
        <v>#REF!</v>
      </c>
      <c r="AA116" s="11" t="e">
        <f t="shared" si="14"/>
        <v>#REF!</v>
      </c>
      <c r="AB116" s="11" t="e">
        <f t="shared" si="14"/>
        <v>#REF!</v>
      </c>
      <c r="AC116" s="11" t="e">
        <f t="shared" si="14"/>
        <v>#REF!</v>
      </c>
      <c r="AD116" s="11" t="e">
        <f t="shared" si="14"/>
        <v>#REF!</v>
      </c>
      <c r="AE116" s="11" t="e">
        <f t="shared" si="14"/>
        <v>#REF!</v>
      </c>
      <c r="AF116" s="11" t="e">
        <f t="shared" si="14"/>
        <v>#REF!</v>
      </c>
      <c r="AG116" s="11" t="e">
        <f t="shared" si="14"/>
        <v>#REF!</v>
      </c>
      <c r="AH116" s="11" t="e">
        <f t="shared" si="14"/>
        <v>#REF!</v>
      </c>
      <c r="AI116" s="11" t="e">
        <f t="shared" si="14"/>
        <v>#REF!</v>
      </c>
      <c r="AJ116" s="116" t="e">
        <f t="shared" si="14"/>
        <v>#REF!</v>
      </c>
      <c r="AK116" s="18" t="e">
        <f t="shared" si="11"/>
        <v>#REF!</v>
      </c>
      <c r="AL116" s="9" t="e">
        <f t="shared" si="12"/>
        <v>#REF!</v>
      </c>
      <c r="AM116" s="17" t="e">
        <f t="shared" si="13"/>
        <v>#REF!</v>
      </c>
    </row>
    <row r="117" spans="2:43" ht="14.4">
      <c r="B117" s="39" t="s">
        <v>1081</v>
      </c>
      <c r="C117" s="117" t="e">
        <f>#REF!</f>
        <v>#REF!</v>
      </c>
      <c r="D117" s="117" t="e">
        <f>#REF!</f>
        <v>#REF!</v>
      </c>
      <c r="E117" s="117" t="e">
        <f>#REF!</f>
        <v>#REF!</v>
      </c>
      <c r="F117" s="117" t="e">
        <f>#REF!</f>
        <v>#REF!</v>
      </c>
      <c r="G117" s="117" t="e">
        <f>#REF!</f>
        <v>#REF!</v>
      </c>
      <c r="H117" s="117" t="e">
        <f>#REF!</f>
        <v>#REF!</v>
      </c>
      <c r="I117" s="117" t="e">
        <f>#REF!</f>
        <v>#REF!</v>
      </c>
      <c r="J117" s="117" t="e">
        <f>#REF!</f>
        <v>#REF!</v>
      </c>
      <c r="K117" s="117" t="e">
        <f>#REF!</f>
        <v>#REF!</v>
      </c>
      <c r="L117" s="117" t="e">
        <f>#REF!</f>
        <v>#REF!</v>
      </c>
      <c r="M117" s="117" t="e">
        <f>#REF!</f>
        <v>#REF!</v>
      </c>
      <c r="N117" s="117" t="e">
        <f>#REF!</f>
        <v>#REF!</v>
      </c>
      <c r="O117" s="117" t="e">
        <f>#REF!</f>
        <v>#REF!</v>
      </c>
      <c r="P117" s="117" t="e">
        <f>#REF!</f>
        <v>#REF!</v>
      </c>
      <c r="Q117" s="117" t="e">
        <f>#REF!</f>
        <v>#REF!</v>
      </c>
      <c r="R117" s="117" t="e">
        <f>#REF!</f>
        <v>#REF!</v>
      </c>
      <c r="S117" s="117" t="e">
        <f>#REF!</f>
        <v>#REF!</v>
      </c>
      <c r="T117" s="117" t="e">
        <f>#REF!</f>
        <v>#REF!</v>
      </c>
      <c r="U117" s="117" t="e">
        <f>#REF!</f>
        <v>#REF!</v>
      </c>
      <c r="V117" s="117" t="e">
        <f>#REF!</f>
        <v>#REF!</v>
      </c>
      <c r="W117" s="117" t="e">
        <f>#REF!</f>
        <v>#REF!</v>
      </c>
      <c r="X117" s="117" t="e">
        <f>#REF!</f>
        <v>#REF!</v>
      </c>
      <c r="Y117" s="117" t="e">
        <f>#REF!</f>
        <v>#REF!</v>
      </c>
      <c r="Z117" s="117" t="e">
        <f>#REF!</f>
        <v>#REF!</v>
      </c>
      <c r="AA117" s="117" t="e">
        <f>#REF!</f>
        <v>#REF!</v>
      </c>
      <c r="AB117" s="117" t="e">
        <f>#REF!</f>
        <v>#REF!</v>
      </c>
      <c r="AC117" s="117" t="e">
        <f>#REF!</f>
        <v>#REF!</v>
      </c>
      <c r="AD117" s="117" t="e">
        <f>#REF!</f>
        <v>#REF!</v>
      </c>
      <c r="AE117" s="117" t="e">
        <f>#REF!</f>
        <v>#REF!</v>
      </c>
      <c r="AF117" s="117" t="e">
        <f>#REF!</f>
        <v>#REF!</v>
      </c>
      <c r="AG117" s="117" t="e">
        <f>#REF!</f>
        <v>#REF!</v>
      </c>
      <c r="AH117" s="117" t="e">
        <f>#REF!</f>
        <v>#REF!</v>
      </c>
      <c r="AI117" s="117" t="e">
        <f>#REF!</f>
        <v>#REF!</v>
      </c>
      <c r="AJ117" s="118" t="e">
        <f>Prelim_sec_CO2!AB42</f>
        <v>#REF!</v>
      </c>
      <c r="AK117" s="18" t="e">
        <f t="shared" si="11"/>
        <v>#REF!</v>
      </c>
      <c r="AL117" s="9" t="e">
        <f t="shared" si="12"/>
        <v>#REF!</v>
      </c>
      <c r="AM117" s="17"/>
    </row>
    <row r="118" spans="2:43" ht="14.4">
      <c r="B118" s="39" t="s">
        <v>121</v>
      </c>
      <c r="C118" s="117" t="e">
        <f>#REF!</f>
        <v>#REF!</v>
      </c>
      <c r="D118" s="117" t="e">
        <f>#REF!</f>
        <v>#REF!</v>
      </c>
      <c r="E118" s="117" t="e">
        <f>#REF!</f>
        <v>#REF!</v>
      </c>
      <c r="F118" s="117" t="e">
        <f>#REF!</f>
        <v>#REF!</v>
      </c>
      <c r="G118" s="117" t="e">
        <f>#REF!</f>
        <v>#REF!</v>
      </c>
      <c r="H118" s="117" t="e">
        <f>#REF!</f>
        <v>#REF!</v>
      </c>
      <c r="I118" s="117" t="e">
        <f>#REF!</f>
        <v>#REF!</v>
      </c>
      <c r="J118" s="117" t="e">
        <f>#REF!</f>
        <v>#REF!</v>
      </c>
      <c r="K118" s="117" t="e">
        <f>#REF!</f>
        <v>#REF!</v>
      </c>
      <c r="L118" s="117" t="e">
        <f>#REF!</f>
        <v>#REF!</v>
      </c>
      <c r="M118" s="117" t="e">
        <f>#REF!</f>
        <v>#REF!</v>
      </c>
      <c r="N118" s="117" t="e">
        <f>#REF!</f>
        <v>#REF!</v>
      </c>
      <c r="O118" s="117" t="e">
        <f>#REF!</f>
        <v>#REF!</v>
      </c>
      <c r="P118" s="117" t="e">
        <f>#REF!</f>
        <v>#REF!</v>
      </c>
      <c r="Q118" s="117" t="e">
        <f>#REF!</f>
        <v>#REF!</v>
      </c>
      <c r="R118" s="117" t="e">
        <f>#REF!</f>
        <v>#REF!</v>
      </c>
      <c r="S118" s="117" t="e">
        <f>#REF!</f>
        <v>#REF!</v>
      </c>
      <c r="T118" s="117" t="e">
        <f>#REF!</f>
        <v>#REF!</v>
      </c>
      <c r="U118" s="117" t="e">
        <f>#REF!</f>
        <v>#REF!</v>
      </c>
      <c r="V118" s="117" t="e">
        <f>#REF!</f>
        <v>#REF!</v>
      </c>
      <c r="W118" s="117" t="e">
        <f>#REF!</f>
        <v>#REF!</v>
      </c>
      <c r="X118" s="117" t="e">
        <f>#REF!</f>
        <v>#REF!</v>
      </c>
      <c r="Y118" s="117" t="e">
        <f>#REF!</f>
        <v>#REF!</v>
      </c>
      <c r="Z118" s="117" t="e">
        <f>#REF!</f>
        <v>#REF!</v>
      </c>
      <c r="AA118" s="117" t="e">
        <f>#REF!</f>
        <v>#REF!</v>
      </c>
      <c r="AB118" s="117" t="e">
        <f>#REF!</f>
        <v>#REF!</v>
      </c>
      <c r="AC118" s="117" t="e">
        <f>#REF!</f>
        <v>#REF!</v>
      </c>
      <c r="AD118" s="117" t="e">
        <f>#REF!</f>
        <v>#REF!</v>
      </c>
      <c r="AE118" s="117" t="e">
        <f>#REF!</f>
        <v>#REF!</v>
      </c>
      <c r="AF118" s="117" t="e">
        <f>#REF!</f>
        <v>#REF!</v>
      </c>
      <c r="AG118" s="117" t="e">
        <f>#REF!</f>
        <v>#REF!</v>
      </c>
      <c r="AH118" s="117" t="e">
        <f>#REF!</f>
        <v>#REF!</v>
      </c>
      <c r="AI118" s="117" t="e">
        <f>#REF!</f>
        <v>#REF!</v>
      </c>
      <c r="AJ118" s="118" t="e">
        <f>Prelim_sec_CO2!AB43</f>
        <v>#REF!</v>
      </c>
      <c r="AK118" s="18" t="e">
        <f t="shared" si="11"/>
        <v>#REF!</v>
      </c>
      <c r="AL118" s="9" t="e">
        <f t="shared" si="12"/>
        <v>#REF!</v>
      </c>
      <c r="AM118" s="17"/>
    </row>
    <row r="119" spans="2:43">
      <c r="AH119" s="9"/>
      <c r="AI119" s="9"/>
      <c r="AJ119" s="9"/>
      <c r="AK119" s="9"/>
    </row>
    <row r="120" spans="2:43">
      <c r="AH120" s="9"/>
      <c r="AI120" s="9"/>
      <c r="AJ120" s="102"/>
      <c r="AK120" s="102"/>
      <c r="AL120" s="4"/>
      <c r="AN120" s="4"/>
      <c r="AO120" s="4"/>
      <c r="AP120" s="4"/>
    </row>
    <row r="121" spans="2:43">
      <c r="AI121" s="9"/>
      <c r="AJ121" s="9"/>
      <c r="AK121" s="9"/>
      <c r="AL121" s="9"/>
      <c r="AQ121" s="9"/>
    </row>
    <row r="122" spans="2:43">
      <c r="AI122" s="9"/>
      <c r="AJ122" s="9"/>
      <c r="AK122" s="9"/>
      <c r="AL122" s="9"/>
      <c r="AQ122" s="9"/>
    </row>
    <row r="123" spans="2:43">
      <c r="T123" s="18"/>
      <c r="AF123" s="18"/>
      <c r="AG123" s="18"/>
      <c r="AI123" s="9"/>
      <c r="AJ123" s="9"/>
      <c r="AK123" s="9"/>
      <c r="AL123" s="9"/>
      <c r="AQ123" s="9"/>
    </row>
    <row r="124" spans="2:43">
      <c r="AI124" s="9"/>
      <c r="AJ124" s="9"/>
      <c r="AK124" s="9"/>
      <c r="AL124" s="9"/>
      <c r="AQ124" s="9"/>
    </row>
    <row r="125" spans="2:43">
      <c r="AI125" s="9"/>
      <c r="AJ125" s="9"/>
      <c r="AK125" s="9"/>
      <c r="AL125" s="9"/>
      <c r="AM125" s="105"/>
      <c r="AQ125" s="9"/>
    </row>
    <row r="126" spans="2:43">
      <c r="AI126" s="9"/>
      <c r="AJ126" s="9"/>
      <c r="AK126" s="9"/>
      <c r="AL126" s="9"/>
    </row>
    <row r="142" spans="1:41" s="28" customFormat="1" ht="14.4" thickBot="1"/>
    <row r="143" spans="1:41" ht="14.4">
      <c r="A143" t="s">
        <v>1094</v>
      </c>
      <c r="AJ143" t="s">
        <v>974</v>
      </c>
      <c r="AK143" t="s">
        <v>1080</v>
      </c>
      <c r="AL143" t="s">
        <v>1080</v>
      </c>
      <c r="AN143" t="s">
        <v>984</v>
      </c>
      <c r="AO143" t="s">
        <v>984</v>
      </c>
    </row>
    <row r="144" spans="1:41">
      <c r="C144" t="s">
        <v>12</v>
      </c>
      <c r="D144" t="s">
        <v>13</v>
      </c>
      <c r="E144" t="s">
        <v>14</v>
      </c>
      <c r="F144" t="s">
        <v>15</v>
      </c>
      <c r="G144" t="s">
        <v>16</v>
      </c>
      <c r="H144" t="s">
        <v>17</v>
      </c>
      <c r="I144" t="s">
        <v>18</v>
      </c>
      <c r="J144" t="s">
        <v>19</v>
      </c>
      <c r="K144" t="s">
        <v>20</v>
      </c>
      <c r="L144" t="s">
        <v>21</v>
      </c>
      <c r="M144" t="s">
        <v>22</v>
      </c>
      <c r="N144" t="s">
        <v>23</v>
      </c>
      <c r="O144" t="s">
        <v>24</v>
      </c>
      <c r="P144" t="s">
        <v>25</v>
      </c>
      <c r="Q144" t="s">
        <v>26</v>
      </c>
      <c r="R144" t="s">
        <v>27</v>
      </c>
      <c r="S144" t="s">
        <v>28</v>
      </c>
      <c r="T144" t="s">
        <v>29</v>
      </c>
      <c r="U144" t="s">
        <v>30</v>
      </c>
      <c r="V144" t="s">
        <v>31</v>
      </c>
      <c r="W144" t="s">
        <v>32</v>
      </c>
      <c r="X144" t="s">
        <v>33</v>
      </c>
      <c r="Y144" t="s">
        <v>34</v>
      </c>
      <c r="Z144" t="s">
        <v>35</v>
      </c>
      <c r="AA144" t="s">
        <v>36</v>
      </c>
      <c r="AB144" t="s">
        <v>37</v>
      </c>
      <c r="AC144" t="s">
        <v>38</v>
      </c>
      <c r="AD144" t="s">
        <v>39</v>
      </c>
      <c r="AE144" t="s">
        <v>40</v>
      </c>
      <c r="AF144" t="s">
        <v>41</v>
      </c>
      <c r="AG144" t="s">
        <v>42</v>
      </c>
      <c r="AH144" t="s">
        <v>195</v>
      </c>
      <c r="AI144" t="s">
        <v>213</v>
      </c>
      <c r="AJ144" s="76" t="s">
        <v>510</v>
      </c>
      <c r="AK144" t="s">
        <v>135</v>
      </c>
      <c r="AL144" t="s">
        <v>136</v>
      </c>
      <c r="AM144" s="20" t="s">
        <v>101</v>
      </c>
      <c r="AN144" t="s">
        <v>135</v>
      </c>
      <c r="AO144" t="s">
        <v>136</v>
      </c>
    </row>
    <row r="145" spans="2:43">
      <c r="B145" t="s">
        <v>117</v>
      </c>
      <c r="C145" s="9" t="e">
        <f>#REF!</f>
        <v>#REF!</v>
      </c>
      <c r="D145" s="9" t="e">
        <f>#REF!</f>
        <v>#REF!</v>
      </c>
      <c r="E145" s="9" t="e">
        <f>#REF!</f>
        <v>#REF!</v>
      </c>
      <c r="F145" s="9" t="e">
        <f>#REF!</f>
        <v>#REF!</v>
      </c>
      <c r="G145" s="9" t="e">
        <f>#REF!</f>
        <v>#REF!</v>
      </c>
      <c r="H145" s="9" t="e">
        <f>#REF!</f>
        <v>#REF!</v>
      </c>
      <c r="I145" s="9" t="e">
        <f>#REF!</f>
        <v>#REF!</v>
      </c>
      <c r="J145" s="9" t="e">
        <f>#REF!</f>
        <v>#REF!</v>
      </c>
      <c r="K145" s="9" t="e">
        <f>#REF!</f>
        <v>#REF!</v>
      </c>
      <c r="L145" s="9" t="e">
        <f>#REF!</f>
        <v>#REF!</v>
      </c>
      <c r="M145" s="9" t="e">
        <f>#REF!</f>
        <v>#REF!</v>
      </c>
      <c r="N145" s="9" t="e">
        <f>#REF!</f>
        <v>#REF!</v>
      </c>
      <c r="O145" s="9" t="e">
        <f>#REF!</f>
        <v>#REF!</v>
      </c>
      <c r="P145" s="9" t="e">
        <f>#REF!</f>
        <v>#REF!</v>
      </c>
      <c r="Q145" s="9" t="e">
        <f>#REF!</f>
        <v>#REF!</v>
      </c>
      <c r="R145" s="9" t="e">
        <f>#REF!</f>
        <v>#REF!</v>
      </c>
      <c r="S145" s="9" t="e">
        <f>#REF!</f>
        <v>#REF!</v>
      </c>
      <c r="T145" s="9" t="e">
        <f>#REF!</f>
        <v>#REF!</v>
      </c>
      <c r="U145" s="9" t="e">
        <f>#REF!</f>
        <v>#REF!</v>
      </c>
      <c r="V145" s="9" t="e">
        <f>#REF!</f>
        <v>#REF!</v>
      </c>
      <c r="W145" s="9" t="e">
        <f>#REF!</f>
        <v>#REF!</v>
      </c>
      <c r="X145" s="9" t="e">
        <f>#REF!</f>
        <v>#REF!</v>
      </c>
      <c r="Y145" s="9" t="e">
        <f>#REF!</f>
        <v>#REF!</v>
      </c>
      <c r="Z145" s="9" t="e">
        <f>#REF!</f>
        <v>#REF!</v>
      </c>
      <c r="AA145" s="9" t="e">
        <f>#REF!</f>
        <v>#REF!</v>
      </c>
      <c r="AB145" s="9" t="e">
        <f>#REF!</f>
        <v>#REF!</v>
      </c>
      <c r="AC145" s="9" t="e">
        <f>#REF!</f>
        <v>#REF!</v>
      </c>
      <c r="AD145" s="9" t="e">
        <f>#REF!</f>
        <v>#REF!</v>
      </c>
      <c r="AE145" s="9" t="e">
        <f>#REF!</f>
        <v>#REF!</v>
      </c>
      <c r="AF145" s="9" t="e">
        <f>#REF!</f>
        <v>#REF!</v>
      </c>
      <c r="AG145" s="9" t="e">
        <f>#REF!</f>
        <v>#REF!</v>
      </c>
      <c r="AH145" s="9" t="e">
        <f>#REF!</f>
        <v>#REF!</v>
      </c>
      <c r="AI145" s="9" t="e">
        <f>#REF!</f>
        <v>#REF!</v>
      </c>
      <c r="AJ145" s="99" t="e">
        <f>Prelim_sec_CO2!AB54</f>
        <v>#REF!</v>
      </c>
      <c r="AK145" s="18" t="e">
        <f>AJ145/AI145-1</f>
        <v>#REF!</v>
      </c>
      <c r="AL145" s="9" t="e">
        <f>AJ145-AI145</f>
        <v>#REF!</v>
      </c>
      <c r="AM145" s="17" t="e">
        <f t="shared" ref="AM145:AM150" si="15">AL145/$AL$150</f>
        <v>#REF!</v>
      </c>
      <c r="AN145" s="17" t="e">
        <f>AI145/W145-1</f>
        <v>#REF!</v>
      </c>
      <c r="AO145" s="9" t="e">
        <f>AI145-W145</f>
        <v>#REF!</v>
      </c>
    </row>
    <row r="146" spans="2:43">
      <c r="B146" t="s">
        <v>118</v>
      </c>
      <c r="C146" s="9" t="e">
        <f>#REF!</f>
        <v>#REF!</v>
      </c>
      <c r="D146" s="9" t="e">
        <f>#REF!</f>
        <v>#REF!</v>
      </c>
      <c r="E146" s="9" t="e">
        <f>#REF!</f>
        <v>#REF!</v>
      </c>
      <c r="F146" s="9" t="e">
        <f>#REF!</f>
        <v>#REF!</v>
      </c>
      <c r="G146" s="9" t="e">
        <f>#REF!</f>
        <v>#REF!</v>
      </c>
      <c r="H146" s="9" t="e">
        <f>#REF!</f>
        <v>#REF!</v>
      </c>
      <c r="I146" s="9" t="e">
        <f>#REF!</f>
        <v>#REF!</v>
      </c>
      <c r="J146" s="9" t="e">
        <f>#REF!</f>
        <v>#REF!</v>
      </c>
      <c r="K146" s="9" t="e">
        <f>#REF!</f>
        <v>#REF!</v>
      </c>
      <c r="L146" s="9" t="e">
        <f>#REF!</f>
        <v>#REF!</v>
      </c>
      <c r="M146" s="9" t="e">
        <f>#REF!</f>
        <v>#REF!</v>
      </c>
      <c r="N146" s="9" t="e">
        <f>#REF!</f>
        <v>#REF!</v>
      </c>
      <c r="O146" s="9" t="e">
        <f>#REF!</f>
        <v>#REF!</v>
      </c>
      <c r="P146" s="9" t="e">
        <f>#REF!</f>
        <v>#REF!</v>
      </c>
      <c r="Q146" s="9" t="e">
        <f>#REF!</f>
        <v>#REF!</v>
      </c>
      <c r="R146" s="9" t="e">
        <f>#REF!</f>
        <v>#REF!</v>
      </c>
      <c r="S146" s="9" t="e">
        <f>#REF!</f>
        <v>#REF!</v>
      </c>
      <c r="T146" s="9" t="e">
        <f>#REF!</f>
        <v>#REF!</v>
      </c>
      <c r="U146" s="9" t="e">
        <f>#REF!</f>
        <v>#REF!</v>
      </c>
      <c r="V146" s="9" t="e">
        <f>#REF!</f>
        <v>#REF!</v>
      </c>
      <c r="W146" s="9" t="e">
        <f>#REF!</f>
        <v>#REF!</v>
      </c>
      <c r="X146" s="9" t="e">
        <f>#REF!</f>
        <v>#REF!</v>
      </c>
      <c r="Y146" s="9" t="e">
        <f>#REF!</f>
        <v>#REF!</v>
      </c>
      <c r="Z146" s="9" t="e">
        <f>#REF!</f>
        <v>#REF!</v>
      </c>
      <c r="AA146" s="9" t="e">
        <f>#REF!</f>
        <v>#REF!</v>
      </c>
      <c r="AB146" s="9" t="e">
        <f>#REF!</f>
        <v>#REF!</v>
      </c>
      <c r="AC146" s="9" t="e">
        <f>#REF!</f>
        <v>#REF!</v>
      </c>
      <c r="AD146" s="9" t="e">
        <f>#REF!</f>
        <v>#REF!</v>
      </c>
      <c r="AE146" s="9" t="e">
        <f>#REF!</f>
        <v>#REF!</v>
      </c>
      <c r="AF146" s="9" t="e">
        <f>#REF!</f>
        <v>#REF!</v>
      </c>
      <c r="AG146" s="9" t="e">
        <f>#REF!</f>
        <v>#REF!</v>
      </c>
      <c r="AH146" s="9" t="e">
        <f>#REF!</f>
        <v>#REF!</v>
      </c>
      <c r="AI146" s="9" t="e">
        <f>#REF!</f>
        <v>#REF!</v>
      </c>
      <c r="AJ146" s="99" t="e">
        <f>Prelim_sec_CO2!AB50</f>
        <v>#REF!</v>
      </c>
      <c r="AK146" s="18" t="e">
        <f t="shared" ref="AK146:AK152" si="16">AJ146/AI146-1</f>
        <v>#REF!</v>
      </c>
      <c r="AL146" s="9" t="e">
        <f t="shared" ref="AL146:AL152" si="17">AJ146-AI146</f>
        <v>#REF!</v>
      </c>
      <c r="AM146" s="17" t="e">
        <f t="shared" si="15"/>
        <v>#REF!</v>
      </c>
      <c r="AN146" s="17" t="e">
        <f>AI146/W146-1</f>
        <v>#REF!</v>
      </c>
      <c r="AO146" s="9" t="e">
        <f>AI146-W146</f>
        <v>#REF!</v>
      </c>
    </row>
    <row r="147" spans="2:43">
      <c r="B147" t="s">
        <v>119</v>
      </c>
      <c r="C147" s="9" t="e">
        <f>#REF!</f>
        <v>#REF!</v>
      </c>
      <c r="D147" s="9" t="e">
        <f>#REF!</f>
        <v>#REF!</v>
      </c>
      <c r="E147" s="9" t="e">
        <f>#REF!</f>
        <v>#REF!</v>
      </c>
      <c r="F147" s="9" t="e">
        <f>#REF!</f>
        <v>#REF!</v>
      </c>
      <c r="G147" s="9" t="e">
        <f>#REF!</f>
        <v>#REF!</v>
      </c>
      <c r="H147" s="9" t="e">
        <f>#REF!</f>
        <v>#REF!</v>
      </c>
      <c r="I147" s="9" t="e">
        <f>#REF!</f>
        <v>#REF!</v>
      </c>
      <c r="J147" s="9" t="e">
        <f>#REF!</f>
        <v>#REF!</v>
      </c>
      <c r="K147" s="9" t="e">
        <f>#REF!</f>
        <v>#REF!</v>
      </c>
      <c r="L147" s="9" t="e">
        <f>#REF!</f>
        <v>#REF!</v>
      </c>
      <c r="M147" s="9" t="e">
        <f>#REF!</f>
        <v>#REF!</v>
      </c>
      <c r="N147" s="9" t="e">
        <f>#REF!</f>
        <v>#REF!</v>
      </c>
      <c r="O147" s="9" t="e">
        <f>#REF!</f>
        <v>#REF!</v>
      </c>
      <c r="P147" s="9" t="e">
        <f>#REF!</f>
        <v>#REF!</v>
      </c>
      <c r="Q147" s="9" t="e">
        <f>#REF!</f>
        <v>#REF!</v>
      </c>
      <c r="R147" s="9" t="e">
        <f>#REF!</f>
        <v>#REF!</v>
      </c>
      <c r="S147" s="9" t="e">
        <f>#REF!</f>
        <v>#REF!</v>
      </c>
      <c r="T147" s="9" t="e">
        <f>#REF!</f>
        <v>#REF!</v>
      </c>
      <c r="U147" s="9" t="e">
        <f>#REF!</f>
        <v>#REF!</v>
      </c>
      <c r="V147" s="9" t="e">
        <f>#REF!</f>
        <v>#REF!</v>
      </c>
      <c r="W147" s="9" t="e">
        <f>#REF!</f>
        <v>#REF!</v>
      </c>
      <c r="X147" s="9" t="e">
        <f>#REF!</f>
        <v>#REF!</v>
      </c>
      <c r="Y147" s="9" t="e">
        <f>#REF!</f>
        <v>#REF!</v>
      </c>
      <c r="Z147" s="9" t="e">
        <f>#REF!</f>
        <v>#REF!</v>
      </c>
      <c r="AA147" s="9" t="e">
        <f>#REF!</f>
        <v>#REF!</v>
      </c>
      <c r="AB147" s="9" t="e">
        <f>#REF!</f>
        <v>#REF!</v>
      </c>
      <c r="AC147" s="9" t="e">
        <f>#REF!</f>
        <v>#REF!</v>
      </c>
      <c r="AD147" s="9" t="e">
        <f>#REF!</f>
        <v>#REF!</v>
      </c>
      <c r="AE147" s="9" t="e">
        <f>#REF!</f>
        <v>#REF!</v>
      </c>
      <c r="AF147" s="9" t="e">
        <f>#REF!</f>
        <v>#REF!</v>
      </c>
      <c r="AG147" s="9" t="e">
        <f>#REF!</f>
        <v>#REF!</v>
      </c>
      <c r="AH147" s="9" t="e">
        <f>#REF!</f>
        <v>#REF!</v>
      </c>
      <c r="AI147" s="9" t="e">
        <f>#REF!</f>
        <v>#REF!</v>
      </c>
      <c r="AJ147" s="99" t="e">
        <f>Prelim_sec_CO2!AB51</f>
        <v>#REF!</v>
      </c>
      <c r="AK147" s="18" t="e">
        <f t="shared" si="16"/>
        <v>#REF!</v>
      </c>
      <c r="AL147" s="9" t="e">
        <f t="shared" si="17"/>
        <v>#REF!</v>
      </c>
      <c r="AM147" s="17" t="e">
        <f t="shared" si="15"/>
        <v>#REF!</v>
      </c>
      <c r="AN147" s="17" t="e">
        <f>AI147/W147-1</f>
        <v>#REF!</v>
      </c>
      <c r="AO147" s="9" t="e">
        <f>AI147-W147</f>
        <v>#REF!</v>
      </c>
    </row>
    <row r="148" spans="2:43">
      <c r="B148" t="s">
        <v>1084</v>
      </c>
      <c r="C148" s="9" t="e">
        <f>#REF!</f>
        <v>#REF!</v>
      </c>
      <c r="D148" s="9" t="e">
        <f>#REF!</f>
        <v>#REF!</v>
      </c>
      <c r="E148" s="9" t="e">
        <f>#REF!</f>
        <v>#REF!</v>
      </c>
      <c r="F148" s="9" t="e">
        <f>#REF!</f>
        <v>#REF!</v>
      </c>
      <c r="G148" s="9" t="e">
        <f>#REF!</f>
        <v>#REF!</v>
      </c>
      <c r="H148" s="9" t="e">
        <f>#REF!</f>
        <v>#REF!</v>
      </c>
      <c r="I148" s="9" t="e">
        <f>#REF!</f>
        <v>#REF!</v>
      </c>
      <c r="J148" s="9" t="e">
        <f>#REF!</f>
        <v>#REF!</v>
      </c>
      <c r="K148" s="9" t="e">
        <f>#REF!</f>
        <v>#REF!</v>
      </c>
      <c r="L148" s="9" t="e">
        <f>#REF!</f>
        <v>#REF!</v>
      </c>
      <c r="M148" s="9" t="e">
        <f>#REF!</f>
        <v>#REF!</v>
      </c>
      <c r="N148" s="9" t="e">
        <f>#REF!</f>
        <v>#REF!</v>
      </c>
      <c r="O148" s="9" t="e">
        <f>#REF!</f>
        <v>#REF!</v>
      </c>
      <c r="P148" s="9" t="e">
        <f>#REF!</f>
        <v>#REF!</v>
      </c>
      <c r="Q148" s="9" t="e">
        <f>#REF!</f>
        <v>#REF!</v>
      </c>
      <c r="R148" s="9" t="e">
        <f>#REF!</f>
        <v>#REF!</v>
      </c>
      <c r="S148" s="9" t="e">
        <f>#REF!</f>
        <v>#REF!</v>
      </c>
      <c r="T148" s="9" t="e">
        <f>#REF!</f>
        <v>#REF!</v>
      </c>
      <c r="U148" s="9" t="e">
        <f>#REF!</f>
        <v>#REF!</v>
      </c>
      <c r="V148" s="9" t="e">
        <f>#REF!</f>
        <v>#REF!</v>
      </c>
      <c r="W148" s="9" t="e">
        <f>#REF!</f>
        <v>#REF!</v>
      </c>
      <c r="X148" s="9" t="e">
        <f>#REF!</f>
        <v>#REF!</v>
      </c>
      <c r="Y148" s="9" t="e">
        <f>#REF!</f>
        <v>#REF!</v>
      </c>
      <c r="Z148" s="9" t="e">
        <f>#REF!</f>
        <v>#REF!</v>
      </c>
      <c r="AA148" s="9" t="e">
        <f>#REF!</f>
        <v>#REF!</v>
      </c>
      <c r="AB148" s="9" t="e">
        <f>#REF!</f>
        <v>#REF!</v>
      </c>
      <c r="AC148" s="9" t="e">
        <f>#REF!</f>
        <v>#REF!</v>
      </c>
      <c r="AD148" s="9" t="e">
        <f>#REF!</f>
        <v>#REF!</v>
      </c>
      <c r="AE148" s="9" t="e">
        <f>#REF!</f>
        <v>#REF!</v>
      </c>
      <c r="AF148" s="9" t="e">
        <f>#REF!</f>
        <v>#REF!</v>
      </c>
      <c r="AG148" s="9" t="e">
        <f>#REF!</f>
        <v>#REF!</v>
      </c>
      <c r="AH148" s="9" t="e">
        <f>#REF!</f>
        <v>#REF!</v>
      </c>
      <c r="AI148" s="9" t="e">
        <f>#REF!</f>
        <v>#REF!</v>
      </c>
      <c r="AJ148" s="99" t="e">
        <f>Prelim_sec_CO2!AB55</f>
        <v>#REF!</v>
      </c>
      <c r="AK148" s="18" t="e">
        <f>AJ148/AI148-1</f>
        <v>#REF!</v>
      </c>
      <c r="AL148" s="9" t="e">
        <f>AJ148-AI148</f>
        <v>#REF!</v>
      </c>
      <c r="AM148" s="17" t="e">
        <f t="shared" si="15"/>
        <v>#REF!</v>
      </c>
      <c r="AN148" s="17"/>
      <c r="AO148" s="9"/>
    </row>
    <row r="149" spans="2:43">
      <c r="B149" t="s">
        <v>1083</v>
      </c>
      <c r="C149" s="9" t="e">
        <f>C150-C145-C146-C147-C148</f>
        <v>#REF!</v>
      </c>
      <c r="D149" s="9" t="e">
        <f t="shared" ref="D149:AJ149" si="18">D150-D145-D146-D147-D148</f>
        <v>#REF!</v>
      </c>
      <c r="E149" s="9" t="e">
        <f t="shared" si="18"/>
        <v>#REF!</v>
      </c>
      <c r="F149" s="9" t="e">
        <f t="shared" si="18"/>
        <v>#REF!</v>
      </c>
      <c r="G149" s="9" t="e">
        <f t="shared" si="18"/>
        <v>#REF!</v>
      </c>
      <c r="H149" s="9" t="e">
        <f t="shared" si="18"/>
        <v>#REF!</v>
      </c>
      <c r="I149" s="9" t="e">
        <f t="shared" si="18"/>
        <v>#REF!</v>
      </c>
      <c r="J149" s="9" t="e">
        <f t="shared" si="18"/>
        <v>#REF!</v>
      </c>
      <c r="K149" s="9" t="e">
        <f t="shared" si="18"/>
        <v>#REF!</v>
      </c>
      <c r="L149" s="9" t="e">
        <f t="shared" si="18"/>
        <v>#REF!</v>
      </c>
      <c r="M149" s="9" t="e">
        <f t="shared" si="18"/>
        <v>#REF!</v>
      </c>
      <c r="N149" s="9" t="e">
        <f t="shared" si="18"/>
        <v>#REF!</v>
      </c>
      <c r="O149" s="9" t="e">
        <f t="shared" si="18"/>
        <v>#REF!</v>
      </c>
      <c r="P149" s="9" t="e">
        <f t="shared" si="18"/>
        <v>#REF!</v>
      </c>
      <c r="Q149" s="9" t="e">
        <f t="shared" si="18"/>
        <v>#REF!</v>
      </c>
      <c r="R149" s="9" t="e">
        <f t="shared" si="18"/>
        <v>#REF!</v>
      </c>
      <c r="S149" s="9" t="e">
        <f t="shared" si="18"/>
        <v>#REF!</v>
      </c>
      <c r="T149" s="9" t="e">
        <f t="shared" si="18"/>
        <v>#REF!</v>
      </c>
      <c r="U149" s="9" t="e">
        <f t="shared" si="18"/>
        <v>#REF!</v>
      </c>
      <c r="V149" s="9" t="e">
        <f t="shared" si="18"/>
        <v>#REF!</v>
      </c>
      <c r="W149" s="9" t="e">
        <f t="shared" si="18"/>
        <v>#REF!</v>
      </c>
      <c r="X149" s="9" t="e">
        <f t="shared" si="18"/>
        <v>#REF!</v>
      </c>
      <c r="Y149" s="9" t="e">
        <f t="shared" si="18"/>
        <v>#REF!</v>
      </c>
      <c r="Z149" s="9" t="e">
        <f t="shared" si="18"/>
        <v>#REF!</v>
      </c>
      <c r="AA149" s="9" t="e">
        <f t="shared" si="18"/>
        <v>#REF!</v>
      </c>
      <c r="AB149" s="9" t="e">
        <f t="shared" si="18"/>
        <v>#REF!</v>
      </c>
      <c r="AC149" s="9" t="e">
        <f t="shared" si="18"/>
        <v>#REF!</v>
      </c>
      <c r="AD149" s="9" t="e">
        <f t="shared" si="18"/>
        <v>#REF!</v>
      </c>
      <c r="AE149" s="9" t="e">
        <f t="shared" si="18"/>
        <v>#REF!</v>
      </c>
      <c r="AF149" s="9" t="e">
        <f t="shared" si="18"/>
        <v>#REF!</v>
      </c>
      <c r="AG149" s="9" t="e">
        <f t="shared" si="18"/>
        <v>#REF!</v>
      </c>
      <c r="AH149" s="9" t="e">
        <f t="shared" si="18"/>
        <v>#REF!</v>
      </c>
      <c r="AI149" s="9" t="e">
        <f t="shared" si="18"/>
        <v>#REF!</v>
      </c>
      <c r="AJ149" s="99" t="e">
        <f t="shared" si="18"/>
        <v>#REF!</v>
      </c>
      <c r="AK149" s="18" t="e">
        <f t="shared" si="16"/>
        <v>#REF!</v>
      </c>
      <c r="AL149" s="9" t="e">
        <f t="shared" si="17"/>
        <v>#REF!</v>
      </c>
      <c r="AM149" s="17" t="e">
        <f t="shared" si="15"/>
        <v>#REF!</v>
      </c>
      <c r="AN149" s="17" t="e">
        <f>AI149/W149-1</f>
        <v>#REF!</v>
      </c>
      <c r="AO149" s="9" t="e">
        <f>AI149-W149</f>
        <v>#REF!</v>
      </c>
    </row>
    <row r="150" spans="2:43">
      <c r="B150" t="s">
        <v>1082</v>
      </c>
      <c r="C150" s="9" t="e">
        <f>C152-C151</f>
        <v>#REF!</v>
      </c>
      <c r="D150" s="9" t="e">
        <f t="shared" ref="D150:AI150" si="19">D152-D151</f>
        <v>#REF!</v>
      </c>
      <c r="E150" s="9" t="e">
        <f t="shared" si="19"/>
        <v>#REF!</v>
      </c>
      <c r="F150" s="9" t="e">
        <f t="shared" si="19"/>
        <v>#REF!</v>
      </c>
      <c r="G150" s="9" t="e">
        <f t="shared" si="19"/>
        <v>#REF!</v>
      </c>
      <c r="H150" s="9" t="e">
        <f t="shared" si="19"/>
        <v>#REF!</v>
      </c>
      <c r="I150" s="9" t="e">
        <f t="shared" si="19"/>
        <v>#REF!</v>
      </c>
      <c r="J150" s="9" t="e">
        <f t="shared" si="19"/>
        <v>#REF!</v>
      </c>
      <c r="K150" s="9" t="e">
        <f t="shared" si="19"/>
        <v>#REF!</v>
      </c>
      <c r="L150" s="9" t="e">
        <f t="shared" si="19"/>
        <v>#REF!</v>
      </c>
      <c r="M150" s="9" t="e">
        <f t="shared" si="19"/>
        <v>#REF!</v>
      </c>
      <c r="N150" s="9" t="e">
        <f t="shared" si="19"/>
        <v>#REF!</v>
      </c>
      <c r="O150" s="9" t="e">
        <f t="shared" si="19"/>
        <v>#REF!</v>
      </c>
      <c r="P150" s="9" t="e">
        <f t="shared" si="19"/>
        <v>#REF!</v>
      </c>
      <c r="Q150" s="9" t="e">
        <f t="shared" si="19"/>
        <v>#REF!</v>
      </c>
      <c r="R150" s="9" t="e">
        <f t="shared" si="19"/>
        <v>#REF!</v>
      </c>
      <c r="S150" s="9" t="e">
        <f t="shared" si="19"/>
        <v>#REF!</v>
      </c>
      <c r="T150" s="9" t="e">
        <f t="shared" si="19"/>
        <v>#REF!</v>
      </c>
      <c r="U150" s="9" t="e">
        <f t="shared" si="19"/>
        <v>#REF!</v>
      </c>
      <c r="V150" s="9" t="e">
        <f t="shared" si="19"/>
        <v>#REF!</v>
      </c>
      <c r="W150" s="9" t="e">
        <f t="shared" si="19"/>
        <v>#REF!</v>
      </c>
      <c r="X150" s="9" t="e">
        <f t="shared" si="19"/>
        <v>#REF!</v>
      </c>
      <c r="Y150" s="9" t="e">
        <f t="shared" si="19"/>
        <v>#REF!</v>
      </c>
      <c r="Z150" s="9" t="e">
        <f t="shared" si="19"/>
        <v>#REF!</v>
      </c>
      <c r="AA150" s="9" t="e">
        <f t="shared" si="19"/>
        <v>#REF!</v>
      </c>
      <c r="AB150" s="9" t="e">
        <f t="shared" si="19"/>
        <v>#REF!</v>
      </c>
      <c r="AC150" s="9" t="e">
        <f t="shared" si="19"/>
        <v>#REF!</v>
      </c>
      <c r="AD150" s="9" t="e">
        <f t="shared" si="19"/>
        <v>#REF!</v>
      </c>
      <c r="AE150" s="9" t="e">
        <f t="shared" si="19"/>
        <v>#REF!</v>
      </c>
      <c r="AF150" s="9" t="e">
        <f t="shared" si="19"/>
        <v>#REF!</v>
      </c>
      <c r="AG150" s="9" t="e">
        <f t="shared" si="19"/>
        <v>#REF!</v>
      </c>
      <c r="AH150" s="9" t="e">
        <f t="shared" si="19"/>
        <v>#REF!</v>
      </c>
      <c r="AI150" s="9" t="e">
        <f t="shared" si="19"/>
        <v>#REF!</v>
      </c>
      <c r="AJ150" s="99" t="e">
        <f>AJ152-AJ151</f>
        <v>#REF!</v>
      </c>
      <c r="AK150" s="18" t="e">
        <f>AJ150/AI150-1</f>
        <v>#REF!</v>
      </c>
      <c r="AL150" s="9" t="e">
        <f t="shared" si="17"/>
        <v>#REF!</v>
      </c>
      <c r="AM150" s="17" t="e">
        <f t="shared" si="15"/>
        <v>#REF!</v>
      </c>
      <c r="AN150" s="17"/>
      <c r="AO150" s="9"/>
    </row>
    <row r="151" spans="2:43" ht="14.4">
      <c r="B151" s="39" t="s">
        <v>1081</v>
      </c>
      <c r="C151" s="40" t="e">
        <f>#REF!</f>
        <v>#REF!</v>
      </c>
      <c r="D151" s="40" t="e">
        <f>#REF!</f>
        <v>#REF!</v>
      </c>
      <c r="E151" s="40" t="e">
        <f>#REF!</f>
        <v>#REF!</v>
      </c>
      <c r="F151" s="40" t="e">
        <f>#REF!</f>
        <v>#REF!</v>
      </c>
      <c r="G151" s="40" t="e">
        <f>#REF!</f>
        <v>#REF!</v>
      </c>
      <c r="H151" s="40" t="e">
        <f>#REF!</f>
        <v>#REF!</v>
      </c>
      <c r="I151" s="40" t="e">
        <f>#REF!</f>
        <v>#REF!</v>
      </c>
      <c r="J151" s="40" t="e">
        <f>#REF!</f>
        <v>#REF!</v>
      </c>
      <c r="K151" s="40" t="e">
        <f>#REF!</f>
        <v>#REF!</v>
      </c>
      <c r="L151" s="40" t="e">
        <f>#REF!</f>
        <v>#REF!</v>
      </c>
      <c r="M151" s="40" t="e">
        <f>#REF!</f>
        <v>#REF!</v>
      </c>
      <c r="N151" s="40" t="e">
        <f>#REF!</f>
        <v>#REF!</v>
      </c>
      <c r="O151" s="40" t="e">
        <f>#REF!</f>
        <v>#REF!</v>
      </c>
      <c r="P151" s="40" t="e">
        <f>#REF!</f>
        <v>#REF!</v>
      </c>
      <c r="Q151" s="40" t="e">
        <f>#REF!</f>
        <v>#REF!</v>
      </c>
      <c r="R151" s="40" t="e">
        <f>#REF!</f>
        <v>#REF!</v>
      </c>
      <c r="S151" s="40" t="e">
        <f>#REF!</f>
        <v>#REF!</v>
      </c>
      <c r="T151" s="40" t="e">
        <f>#REF!</f>
        <v>#REF!</v>
      </c>
      <c r="U151" s="40" t="e">
        <f>#REF!</f>
        <v>#REF!</v>
      </c>
      <c r="V151" s="40" t="e">
        <f>#REF!</f>
        <v>#REF!</v>
      </c>
      <c r="W151" s="40" t="e">
        <f>#REF!</f>
        <v>#REF!</v>
      </c>
      <c r="X151" s="40" t="e">
        <f>#REF!</f>
        <v>#REF!</v>
      </c>
      <c r="Y151" s="40" t="e">
        <f>#REF!</f>
        <v>#REF!</v>
      </c>
      <c r="Z151" s="40" t="e">
        <f>#REF!</f>
        <v>#REF!</v>
      </c>
      <c r="AA151" s="40" t="e">
        <f>#REF!</f>
        <v>#REF!</v>
      </c>
      <c r="AB151" s="40" t="e">
        <f>#REF!</f>
        <v>#REF!</v>
      </c>
      <c r="AC151" s="40" t="e">
        <f>#REF!</f>
        <v>#REF!</v>
      </c>
      <c r="AD151" s="40" t="e">
        <f>#REF!</f>
        <v>#REF!</v>
      </c>
      <c r="AE151" s="40" t="e">
        <f>#REF!</f>
        <v>#REF!</v>
      </c>
      <c r="AF151" s="40" t="e">
        <f>#REF!</f>
        <v>#REF!</v>
      </c>
      <c r="AG151" s="40" t="e">
        <f>#REF!</f>
        <v>#REF!</v>
      </c>
      <c r="AH151" s="40" t="e">
        <f>#REF!</f>
        <v>#REF!</v>
      </c>
      <c r="AI151" s="40" t="e">
        <f>#REF!</f>
        <v>#REF!</v>
      </c>
      <c r="AJ151" s="118" t="e">
        <f>Prelim_sec_CO2!AB56</f>
        <v>#REF!</v>
      </c>
      <c r="AK151" s="18"/>
      <c r="AL151" s="9"/>
      <c r="AM151" s="17"/>
      <c r="AN151" s="17"/>
      <c r="AO151" s="9"/>
    </row>
    <row r="152" spans="2:43" ht="14.4">
      <c r="B152" s="39" t="s">
        <v>121</v>
      </c>
      <c r="C152" s="119" t="e">
        <f>#REF!</f>
        <v>#REF!</v>
      </c>
      <c r="D152" s="119" t="e">
        <f>#REF!</f>
        <v>#REF!</v>
      </c>
      <c r="E152" s="119" t="e">
        <f>#REF!</f>
        <v>#REF!</v>
      </c>
      <c r="F152" s="119" t="e">
        <f>#REF!</f>
        <v>#REF!</v>
      </c>
      <c r="G152" s="119" t="e">
        <f>#REF!</f>
        <v>#REF!</v>
      </c>
      <c r="H152" s="119" t="e">
        <f>#REF!</f>
        <v>#REF!</v>
      </c>
      <c r="I152" s="119" t="e">
        <f>#REF!</f>
        <v>#REF!</v>
      </c>
      <c r="J152" s="119" t="e">
        <f>#REF!</f>
        <v>#REF!</v>
      </c>
      <c r="K152" s="119" t="e">
        <f>#REF!</f>
        <v>#REF!</v>
      </c>
      <c r="L152" s="119" t="e">
        <f>#REF!</f>
        <v>#REF!</v>
      </c>
      <c r="M152" s="119" t="e">
        <f>#REF!</f>
        <v>#REF!</v>
      </c>
      <c r="N152" s="119" t="e">
        <f>#REF!</f>
        <v>#REF!</v>
      </c>
      <c r="O152" s="119" t="e">
        <f>#REF!</f>
        <v>#REF!</v>
      </c>
      <c r="P152" s="119" t="e">
        <f>#REF!</f>
        <v>#REF!</v>
      </c>
      <c r="Q152" s="119" t="e">
        <f>#REF!</f>
        <v>#REF!</v>
      </c>
      <c r="R152" s="119" t="e">
        <f>#REF!</f>
        <v>#REF!</v>
      </c>
      <c r="S152" s="119" t="e">
        <f>#REF!</f>
        <v>#REF!</v>
      </c>
      <c r="T152" s="119" t="e">
        <f>#REF!</f>
        <v>#REF!</v>
      </c>
      <c r="U152" s="119" t="e">
        <f>#REF!</f>
        <v>#REF!</v>
      </c>
      <c r="V152" s="119" t="e">
        <f>#REF!</f>
        <v>#REF!</v>
      </c>
      <c r="W152" s="119" t="e">
        <f>#REF!</f>
        <v>#REF!</v>
      </c>
      <c r="X152" s="119" t="e">
        <f>#REF!</f>
        <v>#REF!</v>
      </c>
      <c r="Y152" s="119" t="e">
        <f>#REF!</f>
        <v>#REF!</v>
      </c>
      <c r="Z152" s="119" t="e">
        <f>#REF!</f>
        <v>#REF!</v>
      </c>
      <c r="AA152" s="119" t="e">
        <f>#REF!</f>
        <v>#REF!</v>
      </c>
      <c r="AB152" s="119" t="e">
        <f>#REF!</f>
        <v>#REF!</v>
      </c>
      <c r="AC152" s="119" t="e">
        <f>#REF!</f>
        <v>#REF!</v>
      </c>
      <c r="AD152" s="119" t="e">
        <f>#REF!</f>
        <v>#REF!</v>
      </c>
      <c r="AE152" s="119" t="e">
        <f>#REF!</f>
        <v>#REF!</v>
      </c>
      <c r="AF152" s="119" t="e">
        <f>#REF!</f>
        <v>#REF!</v>
      </c>
      <c r="AG152" s="119" t="e">
        <f>#REF!</f>
        <v>#REF!</v>
      </c>
      <c r="AH152" s="119" t="e">
        <f>#REF!</f>
        <v>#REF!</v>
      </c>
      <c r="AI152" s="119" t="e">
        <f>#REF!</f>
        <v>#REF!</v>
      </c>
      <c r="AJ152" s="120" t="e">
        <f>Prelim_sec_CO2!AB57</f>
        <v>#REF!</v>
      </c>
      <c r="AK152" s="18" t="e">
        <f t="shared" si="16"/>
        <v>#REF!</v>
      </c>
      <c r="AL152" s="9" t="e">
        <f t="shared" si="17"/>
        <v>#REF!</v>
      </c>
      <c r="AM152" s="17"/>
      <c r="AN152" s="17"/>
      <c r="AO152" s="9"/>
    </row>
    <row r="153" spans="2:43">
      <c r="AK153" s="12"/>
      <c r="AL153" s="17" t="e">
        <f>AK153/AL$152</f>
        <v>#REF!</v>
      </c>
    </row>
    <row r="154" spans="2:43">
      <c r="AH154" s="9"/>
      <c r="AI154" s="9"/>
      <c r="AJ154" s="9"/>
      <c r="AK154" s="9"/>
    </row>
    <row r="155" spans="2:43">
      <c r="AH155" s="9"/>
      <c r="AI155" s="9"/>
      <c r="AJ155" s="102"/>
      <c r="AK155" s="102"/>
      <c r="AL155" s="4"/>
      <c r="AN155" s="4"/>
      <c r="AO155" s="4"/>
      <c r="AP155" s="4"/>
    </row>
    <row r="156" spans="2:43">
      <c r="AI156" s="9"/>
      <c r="AJ156" s="9"/>
      <c r="AK156" s="9"/>
      <c r="AL156" s="9"/>
      <c r="AQ156" s="9"/>
    </row>
    <row r="157" spans="2:43">
      <c r="AI157" s="9"/>
      <c r="AJ157" s="9"/>
      <c r="AK157" s="9"/>
      <c r="AL157" s="9"/>
      <c r="AQ157" s="9"/>
    </row>
    <row r="158" spans="2:43">
      <c r="T158" s="18"/>
      <c r="AF158" s="18"/>
      <c r="AG158" s="18"/>
      <c r="AI158" s="9"/>
      <c r="AJ158" s="9"/>
      <c r="AK158" s="9"/>
      <c r="AL158" s="9"/>
      <c r="AQ158" s="9"/>
    </row>
    <row r="159" spans="2:43">
      <c r="AI159" s="9"/>
      <c r="AJ159" s="9"/>
      <c r="AK159" s="9"/>
      <c r="AL159" s="9"/>
      <c r="AM159" s="105"/>
      <c r="AQ159" s="9"/>
    </row>
    <row r="160" spans="2:43">
      <c r="AI160" s="9"/>
      <c r="AJ160" s="9"/>
      <c r="AK160" s="9"/>
      <c r="AL160" s="9"/>
    </row>
    <row r="177" spans="1:7" s="28" customFormat="1" ht="14.4" thickBot="1"/>
    <row r="178" spans="1:7">
      <c r="A178" t="s">
        <v>1086</v>
      </c>
    </row>
    <row r="182" spans="1:7" ht="14.4" thickBot="1">
      <c r="B182" s="121" t="s">
        <v>1087</v>
      </c>
      <c r="C182" s="122">
        <v>2023</v>
      </c>
      <c r="D182" s="122">
        <v>2022</v>
      </c>
      <c r="E182" s="122">
        <v>2021</v>
      </c>
      <c r="F182" s="122">
        <v>2020</v>
      </c>
      <c r="G182" s="122">
        <v>2019</v>
      </c>
    </row>
    <row r="183" spans="1:7" ht="14.4" thickBot="1">
      <c r="B183" s="123" t="s">
        <v>94</v>
      </c>
      <c r="C183" s="125" t="e">
        <f>AJ11</f>
        <v>#REF!</v>
      </c>
      <c r="D183" s="125" t="e">
        <f>AI11</f>
        <v>#REF!</v>
      </c>
      <c r="E183" s="125" t="e">
        <f>AH11</f>
        <v>#REF!</v>
      </c>
      <c r="F183" s="125" t="e">
        <f>AG11</f>
        <v>#REF!</v>
      </c>
      <c r="G183" s="124" t="e">
        <f>AF11</f>
        <v>#REF!</v>
      </c>
    </row>
    <row r="184" spans="1:7" ht="14.4" thickBot="1">
      <c r="B184" s="123" t="s">
        <v>95</v>
      </c>
      <c r="C184" s="125" t="e">
        <f t="shared" ref="C184:C188" si="20">AJ12</f>
        <v>#REF!</v>
      </c>
      <c r="D184" s="125" t="e">
        <f t="shared" ref="D184:D188" si="21">AI12</f>
        <v>#REF!</v>
      </c>
      <c r="E184" s="125" t="e">
        <f t="shared" ref="E184:E188" si="22">AH12</f>
        <v>#REF!</v>
      </c>
      <c r="F184" s="125" t="e">
        <f t="shared" ref="F184:F188" si="23">AG12</f>
        <v>#REF!</v>
      </c>
      <c r="G184" s="124" t="e">
        <f t="shared" ref="G184:G188" si="24">AF12</f>
        <v>#REF!</v>
      </c>
    </row>
    <row r="185" spans="1:7" ht="14.4" thickBot="1">
      <c r="B185" s="123" t="s">
        <v>98</v>
      </c>
      <c r="C185" s="125" t="e">
        <f t="shared" si="20"/>
        <v>#REF!</v>
      </c>
      <c r="D185" s="125" t="e">
        <f t="shared" si="21"/>
        <v>#REF!</v>
      </c>
      <c r="E185" s="125" t="e">
        <f t="shared" si="22"/>
        <v>#REF!</v>
      </c>
      <c r="F185" s="125" t="e">
        <f t="shared" si="23"/>
        <v>#REF!</v>
      </c>
      <c r="G185" s="124" t="e">
        <f t="shared" si="24"/>
        <v>#REF!</v>
      </c>
    </row>
    <row r="186" spans="1:7" ht="14.4" thickBot="1">
      <c r="B186" s="123" t="s">
        <v>96</v>
      </c>
      <c r="C186" s="125" t="e">
        <f t="shared" si="20"/>
        <v>#REF!</v>
      </c>
      <c r="D186" s="125" t="e">
        <f t="shared" si="21"/>
        <v>#REF!</v>
      </c>
      <c r="E186" s="125" t="e">
        <f t="shared" si="22"/>
        <v>#REF!</v>
      </c>
      <c r="F186" s="125" t="e">
        <f t="shared" si="23"/>
        <v>#REF!</v>
      </c>
      <c r="G186" s="124" t="e">
        <f t="shared" si="24"/>
        <v>#REF!</v>
      </c>
    </row>
    <row r="187" spans="1:7" ht="14.4" thickBot="1">
      <c r="B187" s="123" t="s">
        <v>1088</v>
      </c>
      <c r="C187" s="125" t="e">
        <f t="shared" si="20"/>
        <v>#REF!</v>
      </c>
      <c r="D187" s="125" t="e">
        <f t="shared" si="21"/>
        <v>#REF!</v>
      </c>
      <c r="E187" s="125" t="e">
        <f t="shared" si="22"/>
        <v>#REF!</v>
      </c>
      <c r="F187" s="125" t="e">
        <f t="shared" si="23"/>
        <v>#REF!</v>
      </c>
      <c r="G187" s="124" t="e">
        <f t="shared" si="24"/>
        <v>#REF!</v>
      </c>
    </row>
    <row r="188" spans="1:7" ht="14.4" thickBot="1">
      <c r="B188" s="126" t="s">
        <v>97</v>
      </c>
      <c r="C188" s="127" t="e">
        <f t="shared" si="20"/>
        <v>#REF!</v>
      </c>
      <c r="D188" s="127" t="e">
        <f t="shared" si="21"/>
        <v>#REF!</v>
      </c>
      <c r="E188" s="127" t="e">
        <f t="shared" si="22"/>
        <v>#REF!</v>
      </c>
      <c r="F188" s="127" t="e">
        <f t="shared" si="23"/>
        <v>#REF!</v>
      </c>
      <c r="G188" s="128" t="e">
        <f t="shared" si="24"/>
        <v>#REF!</v>
      </c>
    </row>
    <row r="189" spans="1:7" ht="36" customHeight="1" thickBot="1">
      <c r="B189" s="133" t="s">
        <v>1089</v>
      </c>
      <c r="C189" s="133"/>
      <c r="D189" s="133"/>
      <c r="E189" s="133"/>
      <c r="F189" s="133"/>
      <c r="G189" s="133"/>
    </row>
    <row r="218" spans="2:3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row>
    <row r="219" spans="2:34">
      <c r="AH219" s="4"/>
    </row>
    <row r="282" spans="2:28">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row>
    <row r="283" spans="2:28">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row>
    <row r="284" spans="2:28">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row>
    <row r="285" spans="2:28">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row>
  </sheetData>
  <mergeCells count="1">
    <mergeCell ref="B189:G18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88608-D9EA-46C4-98C9-A53D25AE0755}">
  <dimension ref="A1:AX435"/>
  <sheetViews>
    <sheetView showGridLines="0" topLeftCell="A289" zoomScale="80" zoomScaleNormal="80" workbookViewId="0">
      <selection activeCell="C4" sqref="C4"/>
    </sheetView>
  </sheetViews>
  <sheetFormatPr defaultRowHeight="13.8"/>
  <cols>
    <col min="1" max="1" width="67.69921875" customWidth="1"/>
    <col min="2" max="2" width="18"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4" max="34" width="13.19921875" customWidth="1"/>
    <col min="35" max="35" width="15.69921875" customWidth="1"/>
    <col min="36" max="36" width="10.09765625" customWidth="1"/>
  </cols>
  <sheetData>
    <row r="1" spans="1:40" s="28" customFormat="1" ht="14.4" thickBot="1">
      <c r="A1" s="29" t="s">
        <v>107</v>
      </c>
      <c r="B1" s="29" t="s">
        <v>106</v>
      </c>
    </row>
    <row r="2" spans="1:40">
      <c r="A2" s="64" t="s">
        <v>434</v>
      </c>
      <c r="AJ2" s="76" t="s">
        <v>974</v>
      </c>
      <c r="AK2" t="s">
        <v>978</v>
      </c>
      <c r="AL2" t="s">
        <v>978</v>
      </c>
      <c r="AM2" t="s">
        <v>979</v>
      </c>
      <c r="AN2" t="s">
        <v>979</v>
      </c>
    </row>
    <row r="3" spans="1:40">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195</v>
      </c>
      <c r="AI3" t="s">
        <v>213</v>
      </c>
      <c r="AJ3" s="76" t="s">
        <v>510</v>
      </c>
      <c r="AK3" t="s">
        <v>135</v>
      </c>
      <c r="AL3" t="s">
        <v>136</v>
      </c>
      <c r="AM3" t="s">
        <v>135</v>
      </c>
      <c r="AN3" t="s">
        <v>136</v>
      </c>
    </row>
    <row r="4" spans="1:40">
      <c r="B4" t="s">
        <v>111</v>
      </c>
      <c r="C4" s="9" t="e">
        <f>#REF!</f>
        <v>#REF!</v>
      </c>
      <c r="D4" s="9" t="e">
        <f>#REF!</f>
        <v>#REF!</v>
      </c>
      <c r="E4" s="9" t="e">
        <f>#REF!</f>
        <v>#REF!</v>
      </c>
      <c r="F4" s="9" t="e">
        <f>#REF!</f>
        <v>#REF!</v>
      </c>
      <c r="G4" s="9" t="e">
        <f>#REF!</f>
        <v>#REF!</v>
      </c>
      <c r="H4" s="9" t="e">
        <f>#REF!</f>
        <v>#REF!</v>
      </c>
      <c r="I4" s="9" t="e">
        <f>#REF!</f>
        <v>#REF!</v>
      </c>
      <c r="J4" s="9" t="e">
        <f>#REF!</f>
        <v>#REF!</v>
      </c>
      <c r="K4" s="9" t="e">
        <f>#REF!</f>
        <v>#REF!</v>
      </c>
      <c r="L4" s="9" t="e">
        <f>#REF!</f>
        <v>#REF!</v>
      </c>
      <c r="M4" s="9" t="e">
        <f>#REF!</f>
        <v>#REF!</v>
      </c>
      <c r="N4" s="9" t="e">
        <f>#REF!</f>
        <v>#REF!</v>
      </c>
      <c r="O4" s="9" t="e">
        <f>#REF!</f>
        <v>#REF!</v>
      </c>
      <c r="P4" s="9" t="e">
        <f>#REF!</f>
        <v>#REF!</v>
      </c>
      <c r="Q4" s="9" t="e">
        <f>#REF!</f>
        <v>#REF!</v>
      </c>
      <c r="R4" s="9" t="e">
        <f>#REF!</f>
        <v>#REF!</v>
      </c>
      <c r="S4" s="9" t="e">
        <f>#REF!</f>
        <v>#REF!</v>
      </c>
      <c r="T4" s="9" t="e">
        <f>#REF!</f>
        <v>#REF!</v>
      </c>
      <c r="U4" s="9" t="e">
        <f>#REF!</f>
        <v>#REF!</v>
      </c>
      <c r="V4" s="9" t="e">
        <f>#REF!</f>
        <v>#REF!</v>
      </c>
      <c r="W4" s="9" t="e">
        <f>#REF!</f>
        <v>#REF!</v>
      </c>
      <c r="X4" s="9" t="e">
        <f>#REF!</f>
        <v>#REF!</v>
      </c>
      <c r="Y4" s="9" t="e">
        <f>#REF!</f>
        <v>#REF!</v>
      </c>
      <c r="Z4" s="9" t="e">
        <f>#REF!</f>
        <v>#REF!</v>
      </c>
      <c r="AA4" s="9" t="e">
        <f>#REF!</f>
        <v>#REF!</v>
      </c>
      <c r="AB4" s="9" t="e">
        <f>#REF!</f>
        <v>#REF!</v>
      </c>
      <c r="AC4" s="9" t="e">
        <f>#REF!</f>
        <v>#REF!</v>
      </c>
      <c r="AD4" s="9" t="e">
        <f>#REF!</f>
        <v>#REF!</v>
      </c>
      <c r="AE4" s="9" t="e">
        <f>#REF!</f>
        <v>#REF!</v>
      </c>
      <c r="AF4" s="9" t="e">
        <f>#REF!</f>
        <v>#REF!</v>
      </c>
      <c r="AG4" s="9" t="e">
        <f>#REF!</f>
        <v>#REF!</v>
      </c>
      <c r="AH4" s="9" t="e">
        <f>#REF!</f>
        <v>#REF!</v>
      </c>
      <c r="AI4" s="9" t="e">
        <f>#REF!</f>
        <v>#REF!</v>
      </c>
      <c r="AJ4" s="99">
        <f>AJ9</f>
        <v>767</v>
      </c>
      <c r="AK4" s="18" t="e">
        <f>AJ4/AI4-1</f>
        <v>#REF!</v>
      </c>
      <c r="AL4" s="9" t="e">
        <f>AJ4-AI4</f>
        <v>#REF!</v>
      </c>
      <c r="AM4" s="17" t="e">
        <f>AJ4/W4-1</f>
        <v>#REF!</v>
      </c>
      <c r="AN4" s="9" t="e">
        <f>AJ4-W4</f>
        <v>#REF!</v>
      </c>
    </row>
    <row r="5" spans="1:40">
      <c r="B5" t="s">
        <v>112</v>
      </c>
      <c r="C5" s="9" t="e">
        <f>#REF!</f>
        <v>#REF!</v>
      </c>
      <c r="D5" s="9" t="e">
        <f>#REF!</f>
        <v>#REF!</v>
      </c>
      <c r="E5" s="9" t="e">
        <f>#REF!</f>
        <v>#REF!</v>
      </c>
      <c r="F5" s="9" t="e">
        <f>#REF!</f>
        <v>#REF!</v>
      </c>
      <c r="G5" s="9" t="e">
        <f>#REF!</f>
        <v>#REF!</v>
      </c>
      <c r="H5" s="9" t="e">
        <f>#REF!</f>
        <v>#REF!</v>
      </c>
      <c r="I5" s="9" t="e">
        <f>#REF!</f>
        <v>#REF!</v>
      </c>
      <c r="J5" s="9" t="e">
        <f>#REF!</f>
        <v>#REF!</v>
      </c>
      <c r="K5" s="9" t="e">
        <f>#REF!</f>
        <v>#REF!</v>
      </c>
      <c r="L5" s="9" t="e">
        <f>#REF!</f>
        <v>#REF!</v>
      </c>
      <c r="M5" s="9" t="e">
        <f>#REF!</f>
        <v>#REF!</v>
      </c>
      <c r="N5" s="9" t="e">
        <f>#REF!</f>
        <v>#REF!</v>
      </c>
      <c r="O5" s="9" t="e">
        <f>#REF!</f>
        <v>#REF!</v>
      </c>
      <c r="P5" s="9" t="e">
        <f>#REF!</f>
        <v>#REF!</v>
      </c>
      <c r="Q5" s="9" t="e">
        <f>#REF!</f>
        <v>#REF!</v>
      </c>
      <c r="R5" s="9" t="e">
        <f>#REF!</f>
        <v>#REF!</v>
      </c>
      <c r="S5" s="9" t="e">
        <f>#REF!</f>
        <v>#REF!</v>
      </c>
      <c r="T5" s="9" t="e">
        <f>#REF!</f>
        <v>#REF!</v>
      </c>
      <c r="U5" s="9" t="e">
        <f>#REF!</f>
        <v>#REF!</v>
      </c>
      <c r="V5" s="9" t="e">
        <f>#REF!</f>
        <v>#REF!</v>
      </c>
      <c r="W5" s="9" t="e">
        <f>#REF!</f>
        <v>#REF!</v>
      </c>
      <c r="X5" s="9" t="e">
        <f>#REF!</f>
        <v>#REF!</v>
      </c>
      <c r="Y5" s="9" t="e">
        <f>#REF!</f>
        <v>#REF!</v>
      </c>
      <c r="Z5" s="9" t="e">
        <f>#REF!</f>
        <v>#REF!</v>
      </c>
      <c r="AA5" s="9" t="e">
        <f>#REF!</f>
        <v>#REF!</v>
      </c>
      <c r="AB5" s="9" t="e">
        <f>#REF!</f>
        <v>#REF!</v>
      </c>
      <c r="AC5" s="9" t="e">
        <f>#REF!</f>
        <v>#REF!</v>
      </c>
      <c r="AD5" s="9" t="e">
        <f>#REF!</f>
        <v>#REF!</v>
      </c>
      <c r="AE5" s="9" t="e">
        <f>#REF!</f>
        <v>#REF!</v>
      </c>
      <c r="AF5" s="9" t="e">
        <f>#REF!</f>
        <v>#REF!</v>
      </c>
      <c r="AG5" s="9" t="e">
        <f>#REF!</f>
        <v>#REF!</v>
      </c>
      <c r="AH5" s="9" t="e">
        <f>#REF!</f>
        <v>#REF!</v>
      </c>
      <c r="AI5" s="9" t="e">
        <f>#REF!</f>
        <v>#REF!</v>
      </c>
      <c r="AJ5" s="99">
        <f>AJ10</f>
        <v>1750</v>
      </c>
      <c r="AK5" s="18" t="e">
        <f>AJ5/AI5-1</f>
        <v>#REF!</v>
      </c>
      <c r="AL5" s="9" t="e">
        <f>AJ5-AI5</f>
        <v>#REF!</v>
      </c>
      <c r="AM5" s="17" t="e">
        <f>AJ5/W5-1</f>
        <v>#REF!</v>
      </c>
      <c r="AN5" s="9" t="e">
        <f>AJ5-W5</f>
        <v>#REF!</v>
      </c>
    </row>
    <row r="6" spans="1:40" ht="14.4">
      <c r="B6" s="39"/>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18"/>
      <c r="AK6" s="9"/>
      <c r="AL6" s="17"/>
      <c r="AM6" s="17"/>
      <c r="AN6" s="9"/>
    </row>
    <row r="7" spans="1:40" ht="14.4">
      <c r="B7" s="39"/>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18"/>
      <c r="AK7" s="9"/>
      <c r="AL7" s="17"/>
      <c r="AM7" s="17"/>
      <c r="AN7" s="9"/>
    </row>
    <row r="8" spans="1:40">
      <c r="Q8" s="18"/>
      <c r="Y8" s="17"/>
      <c r="AF8" s="18"/>
      <c r="AH8" t="s">
        <v>976</v>
      </c>
      <c r="AI8" t="s">
        <v>977</v>
      </c>
    </row>
    <row r="9" spans="1:40">
      <c r="Q9" s="18"/>
      <c r="AF9" s="18"/>
      <c r="AG9" t="s">
        <v>111</v>
      </c>
      <c r="AH9">
        <v>597</v>
      </c>
      <c r="AI9">
        <v>170</v>
      </c>
      <c r="AJ9">
        <f>AH9+AI9</f>
        <v>767</v>
      </c>
    </row>
    <row r="10" spans="1:40">
      <c r="Q10" s="9"/>
      <c r="AF10" s="9"/>
      <c r="AG10" t="s">
        <v>975</v>
      </c>
      <c r="AH10">
        <v>1299</v>
      </c>
      <c r="AI10">
        <v>451</v>
      </c>
      <c r="AJ10">
        <f>AH10+AI10</f>
        <v>1750</v>
      </c>
    </row>
    <row r="11" spans="1:40">
      <c r="Q11" s="27"/>
      <c r="AF11" s="27"/>
      <c r="AG11" s="27"/>
    </row>
    <row r="12" spans="1:40">
      <c r="Q12" s="27"/>
      <c r="AF12" s="27"/>
      <c r="AG12" s="27"/>
    </row>
    <row r="13" spans="1:40">
      <c r="Q13" s="9"/>
      <c r="AF13" s="9"/>
      <c r="AG13" s="9"/>
    </row>
    <row r="14" spans="1:40">
      <c r="Q14" s="27"/>
      <c r="AF14" s="18"/>
      <c r="AG14" s="18"/>
    </row>
    <row r="15" spans="1:40">
      <c r="Q15" s="27"/>
      <c r="AF15" s="18"/>
      <c r="AG15" s="18"/>
    </row>
    <row r="16" spans="1:40">
      <c r="Q16" s="9"/>
      <c r="AF16" s="9"/>
      <c r="AG16" s="9"/>
    </row>
    <row r="17" spans="1:37">
      <c r="Q17" s="27"/>
      <c r="AF17" s="18"/>
      <c r="AG17" s="18"/>
    </row>
    <row r="18" spans="1:37">
      <c r="Q18" s="27"/>
      <c r="AF18" s="18"/>
      <c r="AG18" s="18"/>
    </row>
    <row r="19" spans="1:37">
      <c r="Q19" s="9"/>
      <c r="AF19" s="9"/>
      <c r="AG19" s="9"/>
    </row>
    <row r="31" spans="1:37" s="28" customFormat="1" ht="14.4" thickBot="1"/>
    <row r="32" spans="1:37">
      <c r="A32" s="65" t="s">
        <v>468</v>
      </c>
      <c r="AK32" t="s">
        <v>137</v>
      </c>
    </row>
    <row r="33" spans="1:34">
      <c r="A33" s="14"/>
      <c r="C33" t="s">
        <v>39</v>
      </c>
      <c r="D33" t="s">
        <v>40</v>
      </c>
      <c r="E33" t="s">
        <v>41</v>
      </c>
      <c r="F33" t="s">
        <v>42</v>
      </c>
      <c r="G33" t="s">
        <v>195</v>
      </c>
      <c r="H33" t="s">
        <v>213</v>
      </c>
    </row>
    <row r="34" spans="1:34">
      <c r="A34" s="14"/>
      <c r="B34" t="s">
        <v>469</v>
      </c>
      <c r="C34" s="9">
        <f>QCR_ES1!B12</f>
        <v>774609</v>
      </c>
      <c r="D34" s="9">
        <f>QCR_ES1!B18</f>
        <v>756167</v>
      </c>
      <c r="E34" s="9">
        <f>QCR_ES1!B24</f>
        <v>706309</v>
      </c>
      <c r="F34" s="9">
        <f>QCR_ES1!B30</f>
        <v>535434</v>
      </c>
      <c r="G34" s="9">
        <f>QCR_ES1!B36</f>
        <v>577431</v>
      </c>
      <c r="H34" s="9">
        <f>QCR_ES1!B42</f>
        <v>594155</v>
      </c>
      <c r="I34" s="15"/>
      <c r="J34" s="15"/>
      <c r="K34" s="15"/>
      <c r="L34" s="21"/>
    </row>
    <row r="35" spans="1:34">
      <c r="A35" s="14"/>
      <c r="B35" t="s">
        <v>470</v>
      </c>
      <c r="C35" s="11">
        <f>QCR_ES1!F12</f>
        <v>716856</v>
      </c>
      <c r="D35" s="11">
        <f>QCR_ES1!F18</f>
        <v>688105</v>
      </c>
      <c r="E35" s="11">
        <f>QCR_ES1!F24</f>
        <v>586543</v>
      </c>
      <c r="F35" s="11">
        <f>QCR_ES1!F30</f>
        <v>476693</v>
      </c>
      <c r="G35" s="11">
        <f>QCR_ES1!F36</f>
        <v>545679</v>
      </c>
      <c r="H35" s="11">
        <f>QCR_ES1!F42</f>
        <v>512638</v>
      </c>
    </row>
    <row r="36" spans="1:34">
      <c r="A36" s="14"/>
      <c r="B36" t="s">
        <v>471</v>
      </c>
      <c r="C36" s="11">
        <f>QCR_ES1!H12</f>
        <v>154513.75</v>
      </c>
      <c r="D36" s="11">
        <f>QCR_ES1!H18</f>
        <v>117518.25</v>
      </c>
      <c r="E36" s="11">
        <f>QCR_ES1!H24</f>
        <v>118691.5</v>
      </c>
      <c r="F36" s="11">
        <f>QCR_ES1!H30</f>
        <v>143700.5</v>
      </c>
      <c r="G36" s="11">
        <f>QCR_ES1!H36</f>
        <v>101435.5</v>
      </c>
      <c r="H36" s="11">
        <f>QCR_ES1!H42</f>
        <v>90158.25</v>
      </c>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9"/>
    </row>
    <row r="37" spans="1:34">
      <c r="P37" s="11"/>
      <c r="AE37" s="11"/>
      <c r="AF37" s="11"/>
      <c r="AG37" s="11"/>
    </row>
    <row r="38" spans="1:34">
      <c r="Q38" s="18"/>
      <c r="T38" s="18"/>
      <c r="AF38" s="18"/>
      <c r="AG38" s="18"/>
    </row>
    <row r="39" spans="1:34">
      <c r="Q39" s="18"/>
      <c r="T39" s="18"/>
      <c r="AF39" s="18"/>
      <c r="AG39" s="18"/>
    </row>
    <row r="40" spans="1:34">
      <c r="Q40" s="9"/>
      <c r="T40" s="9"/>
      <c r="AF40" s="9"/>
      <c r="AG40" s="9"/>
    </row>
    <row r="63" spans="1:1" s="28" customFormat="1" ht="14.4" thickBot="1"/>
    <row r="64" spans="1:1">
      <c r="A64" s="64" t="s">
        <v>476</v>
      </c>
    </row>
    <row r="65" spans="1:35">
      <c r="C65" t="s">
        <v>12</v>
      </c>
      <c r="D65" t="s">
        <v>13</v>
      </c>
      <c r="E65" t="s">
        <v>14</v>
      </c>
      <c r="F65" t="s">
        <v>15</v>
      </c>
      <c r="G65" t="s">
        <v>16</v>
      </c>
      <c r="H65" t="s">
        <v>17</v>
      </c>
      <c r="I65" t="s">
        <v>18</v>
      </c>
      <c r="J65" t="s">
        <v>19</v>
      </c>
      <c r="K65" t="s">
        <v>20</v>
      </c>
      <c r="L65" t="s">
        <v>21</v>
      </c>
      <c r="M65" t="s">
        <v>22</v>
      </c>
      <c r="N65" t="s">
        <v>23</v>
      </c>
      <c r="O65" t="s">
        <v>24</v>
      </c>
      <c r="P65" t="s">
        <v>25</v>
      </c>
      <c r="Q65" t="s">
        <v>26</v>
      </c>
      <c r="R65" t="s">
        <v>27</v>
      </c>
      <c r="S65" t="s">
        <v>28</v>
      </c>
      <c r="T65" t="s">
        <v>29</v>
      </c>
      <c r="U65" t="s">
        <v>30</v>
      </c>
      <c r="V65" t="s">
        <v>31</v>
      </c>
      <c r="W65" t="s">
        <v>32</v>
      </c>
      <c r="X65" t="s">
        <v>33</v>
      </c>
      <c r="Y65" t="s">
        <v>34</v>
      </c>
      <c r="Z65" t="s">
        <v>35</v>
      </c>
      <c r="AA65" t="s">
        <v>36</v>
      </c>
      <c r="AB65" t="s">
        <v>37</v>
      </c>
      <c r="AC65" t="s">
        <v>38</v>
      </c>
      <c r="AD65" t="s">
        <v>39</v>
      </c>
      <c r="AE65" t="s">
        <v>40</v>
      </c>
      <c r="AF65" t="s">
        <v>41</v>
      </c>
      <c r="AG65" t="s">
        <v>42</v>
      </c>
      <c r="AH65" t="s">
        <v>195</v>
      </c>
      <c r="AI65" t="s">
        <v>213</v>
      </c>
    </row>
    <row r="66" spans="1:35">
      <c r="B66" t="s">
        <v>123</v>
      </c>
      <c r="C66" s="7" t="e">
        <f>#REF!</f>
        <v>#REF!</v>
      </c>
      <c r="D66" s="7" t="e">
        <f>#REF!</f>
        <v>#REF!</v>
      </c>
      <c r="E66" s="7" t="e">
        <f>#REF!</f>
        <v>#REF!</v>
      </c>
      <c r="F66" s="7" t="e">
        <f>#REF!</f>
        <v>#REF!</v>
      </c>
      <c r="G66" s="7" t="e">
        <f>#REF!</f>
        <v>#REF!</v>
      </c>
      <c r="H66" s="7" t="e">
        <f>#REF!</f>
        <v>#REF!</v>
      </c>
      <c r="I66" s="7" t="e">
        <f>#REF!</f>
        <v>#REF!</v>
      </c>
      <c r="J66" s="7" t="e">
        <f>#REF!</f>
        <v>#REF!</v>
      </c>
      <c r="K66" s="7" t="e">
        <f>#REF!</f>
        <v>#REF!</v>
      </c>
      <c r="L66" s="7" t="e">
        <f>#REF!</f>
        <v>#REF!</v>
      </c>
      <c r="M66" s="7" t="e">
        <f>#REF!</f>
        <v>#REF!</v>
      </c>
      <c r="N66" s="7" t="e">
        <f>#REF!</f>
        <v>#REF!</v>
      </c>
      <c r="O66" s="7" t="e">
        <f>#REF!</f>
        <v>#REF!</v>
      </c>
      <c r="P66" s="7" t="e">
        <f>#REF!</f>
        <v>#REF!</v>
      </c>
      <c r="Q66" s="7" t="e">
        <f>#REF!</f>
        <v>#REF!</v>
      </c>
      <c r="R66" s="7" t="e">
        <f>#REF!</f>
        <v>#REF!</v>
      </c>
      <c r="S66" s="7" t="e">
        <f>#REF!</f>
        <v>#REF!</v>
      </c>
      <c r="T66" s="7" t="e">
        <f>#REF!</f>
        <v>#REF!</v>
      </c>
      <c r="U66" s="7" t="e">
        <f>#REF!</f>
        <v>#REF!</v>
      </c>
      <c r="V66" s="7" t="e">
        <f>#REF!</f>
        <v>#REF!</v>
      </c>
      <c r="W66" s="7" t="e">
        <f>#REF!</f>
        <v>#REF!</v>
      </c>
      <c r="X66" s="7" t="e">
        <f>#REF!</f>
        <v>#REF!</v>
      </c>
      <c r="Y66" s="7" t="e">
        <f>#REF!</f>
        <v>#REF!</v>
      </c>
      <c r="Z66" s="7" t="e">
        <f>#REF!</f>
        <v>#REF!</v>
      </c>
      <c r="AA66" s="7" t="e">
        <f>#REF!</f>
        <v>#REF!</v>
      </c>
      <c r="AB66" s="7" t="e">
        <f>#REF!</f>
        <v>#REF!</v>
      </c>
      <c r="AC66" s="7" t="e">
        <f>#REF!</f>
        <v>#REF!</v>
      </c>
      <c r="AD66" s="7" t="e">
        <f>#REF!</f>
        <v>#REF!</v>
      </c>
      <c r="AE66" s="7" t="e">
        <f>#REF!</f>
        <v>#REF!</v>
      </c>
      <c r="AF66" s="7" t="e">
        <f>#REF!</f>
        <v>#REF!</v>
      </c>
      <c r="AG66" s="7" t="e">
        <f>#REF!</f>
        <v>#REF!</v>
      </c>
      <c r="AH66" s="7" t="e">
        <f>#REF!</f>
        <v>#REF!</v>
      </c>
      <c r="AI66" s="7" t="e">
        <f>#REF!</f>
        <v>#REF!</v>
      </c>
    </row>
    <row r="67" spans="1:35">
      <c r="A67" s="76" t="s">
        <v>946</v>
      </c>
      <c r="B67" s="76" t="s">
        <v>124</v>
      </c>
      <c r="C67" s="80" t="e">
        <f>#REF!</f>
        <v>#REF!</v>
      </c>
      <c r="D67" s="80" t="e">
        <f>#REF!</f>
        <v>#REF!</v>
      </c>
      <c r="E67" s="80" t="e">
        <f>#REF!</f>
        <v>#REF!</v>
      </c>
      <c r="F67" s="80" t="e">
        <f>#REF!</f>
        <v>#REF!</v>
      </c>
      <c r="G67" s="80" t="e">
        <f>#REF!</f>
        <v>#REF!</v>
      </c>
      <c r="H67" s="80" t="e">
        <f>#REF!</f>
        <v>#REF!</v>
      </c>
      <c r="I67" s="80" t="e">
        <f>#REF!</f>
        <v>#REF!</v>
      </c>
      <c r="J67" s="80" t="e">
        <f>#REF!</f>
        <v>#REF!</v>
      </c>
      <c r="K67" s="80" t="e">
        <f>#REF!</f>
        <v>#REF!</v>
      </c>
      <c r="L67" s="80" t="e">
        <f>#REF!</f>
        <v>#REF!</v>
      </c>
      <c r="M67" s="80" t="e">
        <f>#REF!</f>
        <v>#REF!</v>
      </c>
      <c r="N67" s="80" t="e">
        <f>#REF!</f>
        <v>#REF!</v>
      </c>
      <c r="O67" s="80" t="e">
        <f>#REF!</f>
        <v>#REF!</v>
      </c>
      <c r="P67" s="80" t="e">
        <f>#REF!</f>
        <v>#REF!</v>
      </c>
      <c r="Q67" s="80" t="e">
        <f>#REF!</f>
        <v>#REF!</v>
      </c>
      <c r="R67" s="80" t="e">
        <f>#REF!</f>
        <v>#REF!</v>
      </c>
      <c r="S67" s="80" t="e">
        <f>#REF!</f>
        <v>#REF!</v>
      </c>
      <c r="T67" s="80" t="e">
        <f>#REF!</f>
        <v>#REF!</v>
      </c>
      <c r="U67" s="80" t="e">
        <f>#REF!</f>
        <v>#REF!</v>
      </c>
      <c r="V67" s="80" t="e">
        <f>#REF!</f>
        <v>#REF!</v>
      </c>
      <c r="W67" s="80" t="e">
        <f>#REF!</f>
        <v>#REF!</v>
      </c>
      <c r="X67" s="80" t="e">
        <f>#REF!</f>
        <v>#REF!</v>
      </c>
      <c r="Y67" s="80" t="e">
        <f>#REF!</f>
        <v>#REF!</v>
      </c>
      <c r="Z67" s="80" t="e">
        <f>#REF!</f>
        <v>#REF!</v>
      </c>
      <c r="AA67" s="80" t="e">
        <f>#REF!</f>
        <v>#REF!</v>
      </c>
      <c r="AB67" s="80" t="e">
        <f>#REF!</f>
        <v>#REF!</v>
      </c>
      <c r="AC67" s="80" t="e">
        <f>#REF!</f>
        <v>#REF!</v>
      </c>
      <c r="AD67" s="80" t="e">
        <f>#REF!</f>
        <v>#REF!</v>
      </c>
      <c r="AE67" s="80" t="e">
        <f>#REF!</f>
        <v>#REF!</v>
      </c>
      <c r="AF67" s="80" t="e">
        <f>#REF!</f>
        <v>#REF!</v>
      </c>
      <c r="AG67" s="80" t="e">
        <f>#REF!</f>
        <v>#REF!</v>
      </c>
      <c r="AH67" s="80" t="e">
        <f>#REF!</f>
        <v>#REF!</v>
      </c>
      <c r="AI67" s="80" t="e">
        <f>#REF!</f>
        <v>#REF!</v>
      </c>
    </row>
    <row r="68" spans="1:35">
      <c r="B68" t="s">
        <v>125</v>
      </c>
      <c r="C68" s="7" t="e">
        <f>#REF!</f>
        <v>#REF!</v>
      </c>
      <c r="D68" s="7" t="e">
        <f>#REF!</f>
        <v>#REF!</v>
      </c>
      <c r="E68" s="7" t="e">
        <f>#REF!</f>
        <v>#REF!</v>
      </c>
      <c r="F68" s="7" t="e">
        <f>#REF!</f>
        <v>#REF!</v>
      </c>
      <c r="G68" s="7" t="e">
        <f>#REF!</f>
        <v>#REF!</v>
      </c>
      <c r="H68" s="7" t="e">
        <f>#REF!</f>
        <v>#REF!</v>
      </c>
      <c r="I68" s="7" t="e">
        <f>#REF!</f>
        <v>#REF!</v>
      </c>
      <c r="J68" s="7" t="e">
        <f>#REF!</f>
        <v>#REF!</v>
      </c>
      <c r="K68" s="7" t="e">
        <f>#REF!</f>
        <v>#REF!</v>
      </c>
      <c r="L68" s="7" t="e">
        <f>#REF!</f>
        <v>#REF!</v>
      </c>
      <c r="M68" s="7" t="e">
        <f>#REF!</f>
        <v>#REF!</v>
      </c>
      <c r="N68" s="7" t="e">
        <f>#REF!</f>
        <v>#REF!</v>
      </c>
      <c r="O68" s="7" t="e">
        <f>#REF!</f>
        <v>#REF!</v>
      </c>
      <c r="P68" s="7" t="e">
        <f>#REF!</f>
        <v>#REF!</v>
      </c>
      <c r="Q68" s="7" t="e">
        <f>#REF!</f>
        <v>#REF!</v>
      </c>
      <c r="R68" s="7" t="e">
        <f>#REF!</f>
        <v>#REF!</v>
      </c>
      <c r="S68" s="7" t="e">
        <f>#REF!</f>
        <v>#REF!</v>
      </c>
      <c r="T68" s="7" t="e">
        <f>#REF!</f>
        <v>#REF!</v>
      </c>
      <c r="U68" s="7" t="e">
        <f>#REF!</f>
        <v>#REF!</v>
      </c>
      <c r="V68" s="7" t="e">
        <f>#REF!</f>
        <v>#REF!</v>
      </c>
      <c r="W68" s="7" t="e">
        <f>#REF!</f>
        <v>#REF!</v>
      </c>
      <c r="X68" s="7" t="e">
        <f>#REF!</f>
        <v>#REF!</v>
      </c>
      <c r="Y68" s="7" t="e">
        <f>#REF!</f>
        <v>#REF!</v>
      </c>
      <c r="Z68" s="7" t="e">
        <f>#REF!</f>
        <v>#REF!</v>
      </c>
      <c r="AA68" s="7" t="e">
        <f>#REF!</f>
        <v>#REF!</v>
      </c>
      <c r="AB68" s="7" t="e">
        <f>#REF!</f>
        <v>#REF!</v>
      </c>
      <c r="AC68" s="7" t="e">
        <f>#REF!</f>
        <v>#REF!</v>
      </c>
      <c r="AD68" s="7" t="e">
        <f>#REF!</f>
        <v>#REF!</v>
      </c>
      <c r="AE68" s="7" t="e">
        <f>#REF!</f>
        <v>#REF!</v>
      </c>
      <c r="AF68" s="7" t="e">
        <f>#REF!</f>
        <v>#REF!</v>
      </c>
      <c r="AG68" s="7" t="e">
        <f>#REF!</f>
        <v>#REF!</v>
      </c>
      <c r="AH68" s="7" t="e">
        <f>#REF!</f>
        <v>#REF!</v>
      </c>
      <c r="AI68" s="7" t="e">
        <f>#REF!</f>
        <v>#REF!</v>
      </c>
    </row>
    <row r="69" spans="1:35">
      <c r="A69" s="76" t="s">
        <v>946</v>
      </c>
      <c r="B69" s="76" t="s">
        <v>192</v>
      </c>
      <c r="C69" s="80" t="e">
        <f>#REF!</f>
        <v>#REF!</v>
      </c>
      <c r="D69" s="80" t="e">
        <f>#REF!</f>
        <v>#REF!</v>
      </c>
      <c r="E69" s="80" t="e">
        <f>#REF!</f>
        <v>#REF!</v>
      </c>
      <c r="F69" s="80" t="e">
        <f>#REF!</f>
        <v>#REF!</v>
      </c>
      <c r="G69" s="80" t="e">
        <f>#REF!</f>
        <v>#REF!</v>
      </c>
      <c r="H69" s="80" t="e">
        <f>#REF!</f>
        <v>#REF!</v>
      </c>
      <c r="I69" s="80" t="e">
        <f>#REF!</f>
        <v>#REF!</v>
      </c>
      <c r="J69" s="80" t="e">
        <f>#REF!</f>
        <v>#REF!</v>
      </c>
      <c r="K69" s="80" t="e">
        <f>#REF!</f>
        <v>#REF!</v>
      </c>
      <c r="L69" s="80" t="e">
        <f>#REF!</f>
        <v>#REF!</v>
      </c>
      <c r="M69" s="80" t="e">
        <f>#REF!</f>
        <v>#REF!</v>
      </c>
      <c r="N69" s="80" t="e">
        <f>#REF!</f>
        <v>#REF!</v>
      </c>
      <c r="O69" s="80" t="e">
        <f>#REF!</f>
        <v>#REF!</v>
      </c>
      <c r="P69" s="80" t="e">
        <f>#REF!</f>
        <v>#REF!</v>
      </c>
      <c r="Q69" s="80" t="e">
        <f>#REF!</f>
        <v>#REF!</v>
      </c>
      <c r="R69" s="80" t="e">
        <f>#REF!</f>
        <v>#REF!</v>
      </c>
      <c r="S69" s="80" t="e">
        <f>#REF!</f>
        <v>#REF!</v>
      </c>
      <c r="T69" s="80" t="e">
        <f>#REF!</f>
        <v>#REF!</v>
      </c>
      <c r="U69" s="80" t="e">
        <f>#REF!</f>
        <v>#REF!</v>
      </c>
      <c r="V69" s="80" t="e">
        <f>#REF!</f>
        <v>#REF!</v>
      </c>
      <c r="W69" s="80" t="e">
        <f>#REF!</f>
        <v>#REF!</v>
      </c>
      <c r="X69" s="80" t="e">
        <f>#REF!</f>
        <v>#REF!</v>
      </c>
      <c r="Y69" s="80" t="e">
        <f>#REF!</f>
        <v>#REF!</v>
      </c>
      <c r="Z69" s="80" t="e">
        <f>#REF!</f>
        <v>#REF!</v>
      </c>
      <c r="AA69" s="80" t="e">
        <f>#REF!</f>
        <v>#REF!</v>
      </c>
      <c r="AB69" s="80" t="e">
        <f>#REF!</f>
        <v>#REF!</v>
      </c>
      <c r="AC69" s="80" t="e">
        <f>#REF!</f>
        <v>#REF!</v>
      </c>
      <c r="AD69" s="80" t="e">
        <f>#REF!</f>
        <v>#REF!</v>
      </c>
      <c r="AE69" s="80" t="e">
        <f>#REF!</f>
        <v>#REF!</v>
      </c>
      <c r="AF69" s="80" t="e">
        <f>#REF!</f>
        <v>#REF!</v>
      </c>
      <c r="AG69" s="80" t="e">
        <f>#REF!</f>
        <v>#REF!</v>
      </c>
      <c r="AH69" s="80" t="e">
        <f>#REF!</f>
        <v>#REF!</v>
      </c>
      <c r="AI69" s="80" t="e">
        <f>#REF!</f>
        <v>#REF!</v>
      </c>
    </row>
    <row r="70" spans="1:3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row>
    <row r="71" spans="1:35">
      <c r="C71" t="s">
        <v>12</v>
      </c>
      <c r="D71" t="s">
        <v>13</v>
      </c>
      <c r="E71" t="s">
        <v>14</v>
      </c>
      <c r="F71" t="s">
        <v>15</v>
      </c>
      <c r="G71" t="s">
        <v>16</v>
      </c>
      <c r="H71" t="s">
        <v>17</v>
      </c>
      <c r="I71" t="s">
        <v>18</v>
      </c>
      <c r="J71" t="s">
        <v>19</v>
      </c>
      <c r="K71" t="s">
        <v>20</v>
      </c>
      <c r="L71" t="s">
        <v>21</v>
      </c>
      <c r="M71" t="s">
        <v>22</v>
      </c>
      <c r="N71" t="s">
        <v>23</v>
      </c>
      <c r="O71" t="s">
        <v>24</v>
      </c>
      <c r="P71" t="s">
        <v>25</v>
      </c>
      <c r="Q71" t="s">
        <v>26</v>
      </c>
      <c r="R71" t="s">
        <v>27</v>
      </c>
      <c r="S71" t="s">
        <v>28</v>
      </c>
      <c r="T71" t="s">
        <v>29</v>
      </c>
      <c r="U71" t="s">
        <v>30</v>
      </c>
      <c r="V71" t="s">
        <v>31</v>
      </c>
      <c r="W71" t="s">
        <v>32</v>
      </c>
      <c r="X71" t="s">
        <v>33</v>
      </c>
      <c r="Y71" t="s">
        <v>34</v>
      </c>
      <c r="Z71" t="s">
        <v>35</v>
      </c>
      <c r="AA71" t="s">
        <v>36</v>
      </c>
      <c r="AB71" t="s">
        <v>37</v>
      </c>
      <c r="AC71" t="s">
        <v>38</v>
      </c>
      <c r="AD71" t="s">
        <v>39</v>
      </c>
      <c r="AE71" t="s">
        <v>40</v>
      </c>
      <c r="AF71" t="s">
        <v>41</v>
      </c>
      <c r="AG71" t="s">
        <v>42</v>
      </c>
      <c r="AH71" t="s">
        <v>195</v>
      </c>
      <c r="AI71" t="s">
        <v>213</v>
      </c>
    </row>
    <row r="72" spans="1:35">
      <c r="B72" t="s">
        <v>123</v>
      </c>
      <c r="C72" s="12" t="e">
        <f>#REF!</f>
        <v>#REF!</v>
      </c>
      <c r="D72" s="12" t="e">
        <f>#REF!</f>
        <v>#REF!</v>
      </c>
      <c r="E72" s="12" t="e">
        <f>#REF!</f>
        <v>#REF!</v>
      </c>
      <c r="F72" s="12" t="e">
        <f>#REF!</f>
        <v>#REF!</v>
      </c>
      <c r="G72" s="12" t="e">
        <f>#REF!</f>
        <v>#REF!</v>
      </c>
      <c r="H72" s="12" t="e">
        <f>#REF!</f>
        <v>#REF!</v>
      </c>
      <c r="I72" s="12" t="e">
        <f>#REF!</f>
        <v>#REF!</v>
      </c>
      <c r="J72" s="12" t="e">
        <f>#REF!</f>
        <v>#REF!</v>
      </c>
      <c r="K72" s="12" t="e">
        <f>#REF!</f>
        <v>#REF!</v>
      </c>
      <c r="L72" s="12" t="e">
        <f>#REF!</f>
        <v>#REF!</v>
      </c>
      <c r="M72" s="12" t="e">
        <f>#REF!</f>
        <v>#REF!</v>
      </c>
      <c r="N72" s="12" t="e">
        <f>#REF!</f>
        <v>#REF!</v>
      </c>
      <c r="O72" s="12" t="e">
        <f>#REF!</f>
        <v>#REF!</v>
      </c>
      <c r="P72" s="12" t="e">
        <f>#REF!</f>
        <v>#REF!</v>
      </c>
      <c r="Q72" s="12" t="e">
        <f>#REF!</f>
        <v>#REF!</v>
      </c>
      <c r="R72" s="12" t="e">
        <f>#REF!</f>
        <v>#REF!</v>
      </c>
      <c r="S72" s="12" t="e">
        <f>#REF!</f>
        <v>#REF!</v>
      </c>
      <c r="T72" s="12" t="e">
        <f>#REF!</f>
        <v>#REF!</v>
      </c>
      <c r="U72" s="12" t="e">
        <f>#REF!</f>
        <v>#REF!</v>
      </c>
      <c r="V72" s="12" t="e">
        <f>#REF!</f>
        <v>#REF!</v>
      </c>
      <c r="W72" s="12" t="e">
        <f>#REF!</f>
        <v>#REF!</v>
      </c>
      <c r="X72" s="12" t="e">
        <f>#REF!</f>
        <v>#REF!</v>
      </c>
      <c r="Y72" s="12" t="e">
        <f>#REF!</f>
        <v>#REF!</v>
      </c>
      <c r="Z72" s="12" t="e">
        <f>#REF!</f>
        <v>#REF!</v>
      </c>
      <c r="AA72" s="12" t="e">
        <f>#REF!</f>
        <v>#REF!</v>
      </c>
      <c r="AB72" s="12" t="e">
        <f>#REF!</f>
        <v>#REF!</v>
      </c>
      <c r="AC72" s="12" t="e">
        <f>#REF!</f>
        <v>#REF!</v>
      </c>
      <c r="AD72" s="12" t="e">
        <f>#REF!</f>
        <v>#REF!</v>
      </c>
      <c r="AE72" s="12" t="e">
        <f>#REF!</f>
        <v>#REF!</v>
      </c>
      <c r="AF72" s="12" t="e">
        <f>#REF!</f>
        <v>#REF!</v>
      </c>
      <c r="AG72" s="12" t="e">
        <f>#REF!</f>
        <v>#REF!</v>
      </c>
      <c r="AH72" s="12" t="e">
        <f>#REF!</f>
        <v>#REF!</v>
      </c>
      <c r="AI72" s="12" t="e">
        <f>#REF!</f>
        <v>#REF!</v>
      </c>
    </row>
    <row r="73" spans="1:35">
      <c r="B73" t="s">
        <v>124</v>
      </c>
      <c r="C73" s="12" t="e">
        <f>#REF!</f>
        <v>#REF!</v>
      </c>
      <c r="D73" s="12" t="e">
        <f>#REF!</f>
        <v>#REF!</v>
      </c>
      <c r="E73" s="12" t="e">
        <f>#REF!</f>
        <v>#REF!</v>
      </c>
      <c r="F73" s="12" t="e">
        <f>#REF!</f>
        <v>#REF!</v>
      </c>
      <c r="G73" s="12" t="e">
        <f>#REF!</f>
        <v>#REF!</v>
      </c>
      <c r="H73" s="12" t="e">
        <f>#REF!</f>
        <v>#REF!</v>
      </c>
      <c r="I73" s="12" t="e">
        <f>#REF!</f>
        <v>#REF!</v>
      </c>
      <c r="J73" s="12" t="e">
        <f>#REF!</f>
        <v>#REF!</v>
      </c>
      <c r="K73" s="12" t="e">
        <f>#REF!</f>
        <v>#REF!</v>
      </c>
      <c r="L73" s="12" t="e">
        <f>#REF!</f>
        <v>#REF!</v>
      </c>
      <c r="M73" s="12" t="e">
        <f>#REF!</f>
        <v>#REF!</v>
      </c>
      <c r="N73" s="12" t="e">
        <f>#REF!</f>
        <v>#REF!</v>
      </c>
      <c r="O73" s="12" t="e">
        <f>#REF!</f>
        <v>#REF!</v>
      </c>
      <c r="P73" s="12" t="e">
        <f>#REF!</f>
        <v>#REF!</v>
      </c>
      <c r="Q73" s="12" t="e">
        <f>#REF!</f>
        <v>#REF!</v>
      </c>
      <c r="R73" s="12" t="e">
        <f>#REF!</f>
        <v>#REF!</v>
      </c>
      <c r="S73" s="12" t="e">
        <f>#REF!</f>
        <v>#REF!</v>
      </c>
      <c r="T73" s="12" t="e">
        <f>#REF!</f>
        <v>#REF!</v>
      </c>
      <c r="U73" s="12" t="e">
        <f>#REF!</f>
        <v>#REF!</v>
      </c>
      <c r="V73" s="12" t="e">
        <f>#REF!</f>
        <v>#REF!</v>
      </c>
      <c r="W73" s="12" t="e">
        <f>#REF!</f>
        <v>#REF!</v>
      </c>
      <c r="X73" s="12" t="e">
        <f>#REF!</f>
        <v>#REF!</v>
      </c>
      <c r="Y73" s="12" t="e">
        <f>#REF!</f>
        <v>#REF!</v>
      </c>
      <c r="Z73" s="12" t="e">
        <f>#REF!</f>
        <v>#REF!</v>
      </c>
      <c r="AA73" s="12" t="e">
        <f>#REF!</f>
        <v>#REF!</v>
      </c>
      <c r="AB73" s="12" t="e">
        <f>#REF!</f>
        <v>#REF!</v>
      </c>
      <c r="AC73" s="12" t="e">
        <f>#REF!</f>
        <v>#REF!</v>
      </c>
      <c r="AD73" s="12" t="e">
        <f>#REF!</f>
        <v>#REF!</v>
      </c>
      <c r="AE73" s="12" t="e">
        <f>#REF!</f>
        <v>#REF!</v>
      </c>
      <c r="AF73" s="12" t="e">
        <f>#REF!</f>
        <v>#REF!</v>
      </c>
      <c r="AG73" s="12" t="e">
        <f>#REF!</f>
        <v>#REF!</v>
      </c>
      <c r="AH73" s="12" t="e">
        <f>#REF!</f>
        <v>#REF!</v>
      </c>
      <c r="AI73" s="12" t="e">
        <f>#REF!</f>
        <v>#REF!</v>
      </c>
    </row>
    <row r="74" spans="1:35">
      <c r="B74" t="s">
        <v>125</v>
      </c>
      <c r="C74" s="12" t="e">
        <f>#REF!</f>
        <v>#REF!</v>
      </c>
      <c r="D74" s="12" t="e">
        <f>#REF!</f>
        <v>#REF!</v>
      </c>
      <c r="E74" s="12" t="e">
        <f>#REF!</f>
        <v>#REF!</v>
      </c>
      <c r="F74" s="12" t="e">
        <f>#REF!</f>
        <v>#REF!</v>
      </c>
      <c r="G74" s="12" t="e">
        <f>#REF!</f>
        <v>#REF!</v>
      </c>
      <c r="H74" s="12" t="e">
        <f>#REF!</f>
        <v>#REF!</v>
      </c>
      <c r="I74" s="12" t="e">
        <f>#REF!</f>
        <v>#REF!</v>
      </c>
      <c r="J74" s="12" t="e">
        <f>#REF!</f>
        <v>#REF!</v>
      </c>
      <c r="K74" s="12" t="e">
        <f>#REF!</f>
        <v>#REF!</v>
      </c>
      <c r="L74" s="12" t="e">
        <f>#REF!</f>
        <v>#REF!</v>
      </c>
      <c r="M74" s="12" t="e">
        <f>#REF!</f>
        <v>#REF!</v>
      </c>
      <c r="N74" s="12" t="e">
        <f>#REF!</f>
        <v>#REF!</v>
      </c>
      <c r="O74" s="12" t="e">
        <f>#REF!</f>
        <v>#REF!</v>
      </c>
      <c r="P74" s="12" t="e">
        <f>#REF!</f>
        <v>#REF!</v>
      </c>
      <c r="Q74" s="12" t="e">
        <f>#REF!</f>
        <v>#REF!</v>
      </c>
      <c r="R74" s="12" t="e">
        <f>#REF!</f>
        <v>#REF!</v>
      </c>
      <c r="S74" s="12" t="e">
        <f>#REF!</f>
        <v>#REF!</v>
      </c>
      <c r="T74" s="12" t="e">
        <f>#REF!</f>
        <v>#REF!</v>
      </c>
      <c r="U74" s="12" t="e">
        <f>#REF!</f>
        <v>#REF!</v>
      </c>
      <c r="V74" s="12" t="e">
        <f>#REF!</f>
        <v>#REF!</v>
      </c>
      <c r="W74" s="12" t="e">
        <f>#REF!</f>
        <v>#REF!</v>
      </c>
      <c r="X74" s="12" t="e">
        <f>#REF!</f>
        <v>#REF!</v>
      </c>
      <c r="Y74" s="12" t="e">
        <f>#REF!</f>
        <v>#REF!</v>
      </c>
      <c r="Z74" s="12" t="e">
        <f>#REF!</f>
        <v>#REF!</v>
      </c>
      <c r="AA74" s="12" t="e">
        <f>#REF!</f>
        <v>#REF!</v>
      </c>
      <c r="AB74" s="12" t="e">
        <f>#REF!</f>
        <v>#REF!</v>
      </c>
      <c r="AC74" s="12" t="e">
        <f>#REF!</f>
        <v>#REF!</v>
      </c>
      <c r="AD74" s="12" t="e">
        <f>#REF!</f>
        <v>#REF!</v>
      </c>
      <c r="AE74" s="12" t="e">
        <f>#REF!</f>
        <v>#REF!</v>
      </c>
      <c r="AF74" s="12" t="e">
        <f>#REF!</f>
        <v>#REF!</v>
      </c>
      <c r="AG74" s="12" t="e">
        <f>#REF!</f>
        <v>#REF!</v>
      </c>
      <c r="AH74" s="12" t="e">
        <f>#REF!</f>
        <v>#REF!</v>
      </c>
      <c r="AI74" s="12" t="e">
        <f>#REF!</f>
        <v>#REF!</v>
      </c>
    </row>
    <row r="75" spans="1:35">
      <c r="B75" t="s">
        <v>126</v>
      </c>
      <c r="C75" s="12" t="e">
        <f>#REF!</f>
        <v>#REF!</v>
      </c>
      <c r="D75" s="12" t="e">
        <f>#REF!</f>
        <v>#REF!</v>
      </c>
      <c r="E75" s="12" t="e">
        <f>#REF!</f>
        <v>#REF!</v>
      </c>
      <c r="F75" s="12" t="e">
        <f>#REF!</f>
        <v>#REF!</v>
      </c>
      <c r="G75" s="12" t="e">
        <f>#REF!</f>
        <v>#REF!</v>
      </c>
      <c r="H75" s="12" t="e">
        <f>#REF!</f>
        <v>#REF!</v>
      </c>
      <c r="I75" s="12" t="e">
        <f>#REF!</f>
        <v>#REF!</v>
      </c>
      <c r="J75" s="12" t="e">
        <f>#REF!</f>
        <v>#REF!</v>
      </c>
      <c r="K75" s="12" t="e">
        <f>#REF!</f>
        <v>#REF!</v>
      </c>
      <c r="L75" s="12" t="e">
        <f>#REF!</f>
        <v>#REF!</v>
      </c>
      <c r="M75" s="12" t="e">
        <f>#REF!</f>
        <v>#REF!</v>
      </c>
      <c r="N75" s="12" t="e">
        <f>#REF!</f>
        <v>#REF!</v>
      </c>
      <c r="O75" s="12" t="e">
        <f>#REF!</f>
        <v>#REF!</v>
      </c>
      <c r="P75" s="12" t="e">
        <f>#REF!</f>
        <v>#REF!</v>
      </c>
      <c r="Q75" s="12" t="e">
        <f>#REF!</f>
        <v>#REF!</v>
      </c>
      <c r="R75" s="12" t="e">
        <f>#REF!</f>
        <v>#REF!</v>
      </c>
      <c r="S75" s="12" t="e">
        <f>#REF!</f>
        <v>#REF!</v>
      </c>
      <c r="T75" s="12" t="e">
        <f>#REF!</f>
        <v>#REF!</v>
      </c>
      <c r="U75" s="12" t="e">
        <f>#REF!</f>
        <v>#REF!</v>
      </c>
      <c r="V75" s="12" t="e">
        <f>#REF!</f>
        <v>#REF!</v>
      </c>
      <c r="W75" s="12" t="e">
        <f>#REF!</f>
        <v>#REF!</v>
      </c>
      <c r="X75" s="12" t="e">
        <f>#REF!</f>
        <v>#REF!</v>
      </c>
      <c r="Y75" s="12" t="e">
        <f>#REF!</f>
        <v>#REF!</v>
      </c>
      <c r="Z75" s="12" t="e">
        <f>#REF!</f>
        <v>#REF!</v>
      </c>
      <c r="AA75" s="12" t="e">
        <f>#REF!</f>
        <v>#REF!</v>
      </c>
      <c r="AB75" s="12" t="e">
        <f>#REF!</f>
        <v>#REF!</v>
      </c>
      <c r="AC75" s="12" t="e">
        <f>#REF!</f>
        <v>#REF!</v>
      </c>
      <c r="AD75" s="12" t="e">
        <f>#REF!</f>
        <v>#REF!</v>
      </c>
      <c r="AE75" s="12" t="e">
        <f>#REF!</f>
        <v>#REF!</v>
      </c>
      <c r="AF75" s="12" t="e">
        <f>#REF!</f>
        <v>#REF!</v>
      </c>
      <c r="AG75" s="12" t="e">
        <f>#REF!</f>
        <v>#REF!</v>
      </c>
      <c r="AH75" s="12" t="e">
        <f>#REF!</f>
        <v>#REF!</v>
      </c>
      <c r="AI75" s="12" t="e">
        <f>#REF!</f>
        <v>#REF!</v>
      </c>
    </row>
    <row r="76" spans="1:35">
      <c r="B76" t="s">
        <v>127</v>
      </c>
      <c r="C76" s="12" t="e">
        <f>#REF!</f>
        <v>#REF!</v>
      </c>
      <c r="D76" s="12" t="e">
        <f>#REF!</f>
        <v>#REF!</v>
      </c>
      <c r="E76" s="12" t="e">
        <f>#REF!</f>
        <v>#REF!</v>
      </c>
      <c r="F76" s="12" t="e">
        <f>#REF!</f>
        <v>#REF!</v>
      </c>
      <c r="G76" s="12" t="e">
        <f>#REF!</f>
        <v>#REF!</v>
      </c>
      <c r="H76" s="12" t="e">
        <f>#REF!</f>
        <v>#REF!</v>
      </c>
      <c r="I76" s="12" t="e">
        <f>#REF!</f>
        <v>#REF!</v>
      </c>
      <c r="J76" s="12" t="e">
        <f>#REF!</f>
        <v>#REF!</v>
      </c>
      <c r="K76" s="12" t="e">
        <f>#REF!</f>
        <v>#REF!</v>
      </c>
      <c r="L76" s="12" t="e">
        <f>#REF!</f>
        <v>#REF!</v>
      </c>
      <c r="M76" s="12" t="e">
        <f>#REF!</f>
        <v>#REF!</v>
      </c>
      <c r="N76" s="12" t="e">
        <f>#REF!</f>
        <v>#REF!</v>
      </c>
      <c r="O76" s="12" t="e">
        <f>#REF!</f>
        <v>#REF!</v>
      </c>
      <c r="P76" s="12" t="e">
        <f>#REF!</f>
        <v>#REF!</v>
      </c>
      <c r="Q76" s="12" t="e">
        <f>#REF!</f>
        <v>#REF!</v>
      </c>
      <c r="R76" s="12" t="e">
        <f>#REF!</f>
        <v>#REF!</v>
      </c>
      <c r="S76" s="12" t="e">
        <f>#REF!</f>
        <v>#REF!</v>
      </c>
      <c r="T76" s="12" t="e">
        <f>#REF!</f>
        <v>#REF!</v>
      </c>
      <c r="U76" s="12" t="e">
        <f>#REF!</f>
        <v>#REF!</v>
      </c>
      <c r="V76" s="12" t="e">
        <f>#REF!</f>
        <v>#REF!</v>
      </c>
      <c r="W76" s="12" t="e">
        <f>#REF!</f>
        <v>#REF!</v>
      </c>
      <c r="X76" s="12" t="e">
        <f>#REF!</f>
        <v>#REF!</v>
      </c>
      <c r="Y76" s="12" t="e">
        <f>#REF!</f>
        <v>#REF!</v>
      </c>
      <c r="Z76" s="12" t="e">
        <f>#REF!</f>
        <v>#REF!</v>
      </c>
      <c r="AA76" s="12" t="e">
        <f>#REF!</f>
        <v>#REF!</v>
      </c>
      <c r="AB76" s="12" t="e">
        <f>#REF!</f>
        <v>#REF!</v>
      </c>
      <c r="AC76" s="12" t="e">
        <f>#REF!</f>
        <v>#REF!</v>
      </c>
      <c r="AD76" s="12" t="e">
        <f>#REF!</f>
        <v>#REF!</v>
      </c>
      <c r="AE76" s="12" t="e">
        <f>#REF!</f>
        <v>#REF!</v>
      </c>
      <c r="AF76" s="12" t="e">
        <f>#REF!</f>
        <v>#REF!</v>
      </c>
      <c r="AG76" s="12" t="e">
        <f>#REF!</f>
        <v>#REF!</v>
      </c>
      <c r="AH76" s="12" t="e">
        <f>#REF!</f>
        <v>#REF!</v>
      </c>
      <c r="AI76" s="12" t="e">
        <f>#REF!</f>
        <v>#REF!</v>
      </c>
    </row>
    <row r="77" spans="1:35">
      <c r="B77" t="s">
        <v>128</v>
      </c>
      <c r="C77" s="12" t="e">
        <f>#REF!</f>
        <v>#REF!</v>
      </c>
      <c r="D77" s="12" t="e">
        <f>#REF!</f>
        <v>#REF!</v>
      </c>
      <c r="E77" s="12" t="e">
        <f>#REF!</f>
        <v>#REF!</v>
      </c>
      <c r="F77" s="12" t="e">
        <f>#REF!</f>
        <v>#REF!</v>
      </c>
      <c r="G77" s="12" t="e">
        <f>#REF!</f>
        <v>#REF!</v>
      </c>
      <c r="H77" s="12" t="e">
        <f>#REF!</f>
        <v>#REF!</v>
      </c>
      <c r="I77" s="12" t="e">
        <f>#REF!</f>
        <v>#REF!</v>
      </c>
      <c r="J77" s="12" t="e">
        <f>#REF!</f>
        <v>#REF!</v>
      </c>
      <c r="K77" s="12" t="e">
        <f>#REF!</f>
        <v>#REF!</v>
      </c>
      <c r="L77" s="12" t="e">
        <f>#REF!</f>
        <v>#REF!</v>
      </c>
      <c r="M77" s="12" t="e">
        <f>#REF!</f>
        <v>#REF!</v>
      </c>
      <c r="N77" s="12" t="e">
        <f>#REF!</f>
        <v>#REF!</v>
      </c>
      <c r="O77" s="12" t="e">
        <f>#REF!</f>
        <v>#REF!</v>
      </c>
      <c r="P77" s="12" t="e">
        <f>#REF!</f>
        <v>#REF!</v>
      </c>
      <c r="Q77" s="12" t="e">
        <f>#REF!</f>
        <v>#REF!</v>
      </c>
      <c r="R77" s="12" t="e">
        <f>#REF!</f>
        <v>#REF!</v>
      </c>
      <c r="S77" s="12" t="e">
        <f>#REF!</f>
        <v>#REF!</v>
      </c>
      <c r="T77" s="12" t="e">
        <f>#REF!</f>
        <v>#REF!</v>
      </c>
      <c r="U77" s="12" t="e">
        <f>#REF!</f>
        <v>#REF!</v>
      </c>
      <c r="V77" s="12" t="e">
        <f>#REF!</f>
        <v>#REF!</v>
      </c>
      <c r="W77" s="12" t="e">
        <f>#REF!</f>
        <v>#REF!</v>
      </c>
      <c r="X77" s="12" t="e">
        <f>#REF!</f>
        <v>#REF!</v>
      </c>
      <c r="Y77" s="12" t="e">
        <f>#REF!</f>
        <v>#REF!</v>
      </c>
      <c r="Z77" s="12" t="e">
        <f>#REF!</f>
        <v>#REF!</v>
      </c>
      <c r="AA77" s="12" t="e">
        <f>#REF!</f>
        <v>#REF!</v>
      </c>
      <c r="AB77" s="12" t="e">
        <f>#REF!</f>
        <v>#REF!</v>
      </c>
      <c r="AC77" s="12" t="e">
        <f>#REF!</f>
        <v>#REF!</v>
      </c>
      <c r="AD77" s="12" t="e">
        <f>#REF!</f>
        <v>#REF!</v>
      </c>
      <c r="AE77" s="12" t="e">
        <f>#REF!</f>
        <v>#REF!</v>
      </c>
      <c r="AF77" s="12" t="e">
        <f>#REF!</f>
        <v>#REF!</v>
      </c>
      <c r="AG77" s="12" t="e">
        <f>#REF!</f>
        <v>#REF!</v>
      </c>
      <c r="AH77" s="12" t="e">
        <f>#REF!</f>
        <v>#REF!</v>
      </c>
      <c r="AI77" s="12" t="e">
        <f>#REF!</f>
        <v>#REF!</v>
      </c>
    </row>
    <row r="101" spans="1:41" s="28" customFormat="1" ht="14.4" thickBot="1">
      <c r="AA101" s="30"/>
      <c r="AB101" s="30"/>
      <c r="AC101" s="30"/>
      <c r="AD101" s="30"/>
      <c r="AE101" s="30"/>
      <c r="AF101" s="30"/>
    </row>
    <row r="102" spans="1:41">
      <c r="A102" s="64" t="s">
        <v>926</v>
      </c>
    </row>
    <row r="103" spans="1:41">
      <c r="C103">
        <v>1990</v>
      </c>
      <c r="D103">
        <v>1991</v>
      </c>
      <c r="E103">
        <v>1992</v>
      </c>
      <c r="F103">
        <v>1993</v>
      </c>
      <c r="G103">
        <v>1994</v>
      </c>
      <c r="H103">
        <v>1995</v>
      </c>
      <c r="I103">
        <v>1996</v>
      </c>
      <c r="J103">
        <v>1997</v>
      </c>
      <c r="K103">
        <v>1998</v>
      </c>
      <c r="L103">
        <v>1999</v>
      </c>
      <c r="M103">
        <v>2000</v>
      </c>
      <c r="N103">
        <v>2001</v>
      </c>
      <c r="O103">
        <v>2002</v>
      </c>
      <c r="P103">
        <v>2003</v>
      </c>
      <c r="Q103">
        <v>2004</v>
      </c>
      <c r="R103">
        <v>2005</v>
      </c>
      <c r="S103">
        <v>2006</v>
      </c>
      <c r="T103">
        <v>2007</v>
      </c>
      <c r="U103">
        <v>2008</v>
      </c>
      <c r="V103">
        <v>2009</v>
      </c>
      <c r="W103">
        <v>2010</v>
      </c>
      <c r="X103">
        <v>2011</v>
      </c>
      <c r="Y103">
        <v>2012</v>
      </c>
      <c r="Z103">
        <v>2013</v>
      </c>
      <c r="AA103">
        <v>2014</v>
      </c>
      <c r="AB103">
        <v>2015</v>
      </c>
      <c r="AC103">
        <v>2016</v>
      </c>
      <c r="AD103">
        <v>2017</v>
      </c>
      <c r="AE103">
        <v>2018</v>
      </c>
      <c r="AF103">
        <v>2019</v>
      </c>
      <c r="AG103">
        <v>2020</v>
      </c>
      <c r="AH103">
        <v>2021</v>
      </c>
      <c r="AI103">
        <v>2022</v>
      </c>
    </row>
    <row r="104" spans="1:41">
      <c r="B104" s="9" t="s">
        <v>99</v>
      </c>
      <c r="C104" t="e">
        <f>#REF!</f>
        <v>#REF!</v>
      </c>
      <c r="D104" t="e">
        <f>#REF!</f>
        <v>#REF!</v>
      </c>
      <c r="E104" t="e">
        <f>#REF!</f>
        <v>#REF!</v>
      </c>
      <c r="F104" t="e">
        <f>#REF!</f>
        <v>#REF!</v>
      </c>
      <c r="G104" t="e">
        <f>#REF!</f>
        <v>#REF!</v>
      </c>
      <c r="H104" t="e">
        <f>#REF!</f>
        <v>#REF!</v>
      </c>
      <c r="I104" t="e">
        <f>#REF!</f>
        <v>#REF!</v>
      </c>
      <c r="J104" t="e">
        <f>#REF!</f>
        <v>#REF!</v>
      </c>
      <c r="K104" t="e">
        <f>#REF!</f>
        <v>#REF!</v>
      </c>
      <c r="L104" t="e">
        <f>#REF!</f>
        <v>#REF!</v>
      </c>
      <c r="M104" t="e">
        <f>#REF!</f>
        <v>#REF!</v>
      </c>
      <c r="N104" t="e">
        <f>#REF!</f>
        <v>#REF!</v>
      </c>
      <c r="O104" t="e">
        <f>#REF!</f>
        <v>#REF!</v>
      </c>
      <c r="P104" t="e">
        <f>#REF!</f>
        <v>#REF!</v>
      </c>
      <c r="Q104" t="e">
        <f>#REF!</f>
        <v>#REF!</v>
      </c>
      <c r="R104" t="e">
        <f>#REF!</f>
        <v>#REF!</v>
      </c>
      <c r="S104" t="e">
        <f>#REF!</f>
        <v>#REF!</v>
      </c>
      <c r="T104" t="e">
        <f>#REF!</f>
        <v>#REF!</v>
      </c>
      <c r="U104" t="e">
        <f>#REF!</f>
        <v>#REF!</v>
      </c>
      <c r="V104" t="e">
        <f>#REF!</f>
        <v>#REF!</v>
      </c>
      <c r="W104" t="e">
        <f>#REF!</f>
        <v>#REF!</v>
      </c>
      <c r="X104" t="e">
        <f>#REF!</f>
        <v>#REF!</v>
      </c>
      <c r="Y104" t="e">
        <f>#REF!</f>
        <v>#REF!</v>
      </c>
      <c r="Z104" t="e">
        <f>#REF!</f>
        <v>#REF!</v>
      </c>
      <c r="AA104" t="e">
        <f>#REF!</f>
        <v>#REF!</v>
      </c>
      <c r="AB104" t="e">
        <f>#REF!</f>
        <v>#REF!</v>
      </c>
      <c r="AC104" t="e">
        <f>#REF!</f>
        <v>#REF!</v>
      </c>
      <c r="AD104" t="e">
        <f>#REF!</f>
        <v>#REF!</v>
      </c>
      <c r="AE104" t="e">
        <f>#REF!</f>
        <v>#REF!</v>
      </c>
      <c r="AF104" t="e">
        <f>#REF!</f>
        <v>#REF!</v>
      </c>
      <c r="AG104" t="e">
        <f>#REF!</f>
        <v>#REF!</v>
      </c>
      <c r="AH104" t="e">
        <f>#REF!</f>
        <v>#REF!</v>
      </c>
      <c r="AI104" t="e">
        <f>#REF!</f>
        <v>#REF!</v>
      </c>
      <c r="AJ104" s="12" t="e">
        <f>AI104/AH104-1</f>
        <v>#REF!</v>
      </c>
      <c r="AK104" t="e">
        <f>AI104-AH104</f>
        <v>#REF!</v>
      </c>
    </row>
    <row r="105" spans="1:41">
      <c r="B105" s="9" t="s">
        <v>108</v>
      </c>
      <c r="C105" t="e">
        <f>#REF!</f>
        <v>#REF!</v>
      </c>
      <c r="D105" t="e">
        <f>#REF!</f>
        <v>#REF!</v>
      </c>
      <c r="E105" t="e">
        <f>#REF!</f>
        <v>#REF!</v>
      </c>
      <c r="F105" t="e">
        <f>#REF!</f>
        <v>#REF!</v>
      </c>
      <c r="G105" t="e">
        <f>#REF!</f>
        <v>#REF!</v>
      </c>
      <c r="H105" t="e">
        <f>#REF!</f>
        <v>#REF!</v>
      </c>
      <c r="I105" t="e">
        <f>#REF!</f>
        <v>#REF!</v>
      </c>
      <c r="J105" t="e">
        <f>#REF!</f>
        <v>#REF!</v>
      </c>
      <c r="K105" t="e">
        <f>#REF!</f>
        <v>#REF!</v>
      </c>
      <c r="L105" t="e">
        <f>#REF!</f>
        <v>#REF!</v>
      </c>
      <c r="M105" t="e">
        <f>#REF!</f>
        <v>#REF!</v>
      </c>
      <c r="N105" t="e">
        <f>#REF!</f>
        <v>#REF!</v>
      </c>
      <c r="O105" t="e">
        <f>#REF!</f>
        <v>#REF!</v>
      </c>
      <c r="P105" t="e">
        <f>#REF!</f>
        <v>#REF!</v>
      </c>
      <c r="Q105" t="e">
        <f>#REF!</f>
        <v>#REF!</v>
      </c>
      <c r="R105" t="e">
        <f>#REF!</f>
        <v>#REF!</v>
      </c>
      <c r="S105" t="e">
        <f>#REF!</f>
        <v>#REF!</v>
      </c>
      <c r="T105" t="e">
        <f>#REF!</f>
        <v>#REF!</v>
      </c>
      <c r="U105" t="e">
        <f>#REF!</f>
        <v>#REF!</v>
      </c>
      <c r="V105" t="e">
        <f>#REF!</f>
        <v>#REF!</v>
      </c>
      <c r="W105" t="e">
        <f>#REF!</f>
        <v>#REF!</v>
      </c>
      <c r="X105" t="e">
        <f>#REF!</f>
        <v>#REF!</v>
      </c>
      <c r="Y105" t="e">
        <f>#REF!</f>
        <v>#REF!</v>
      </c>
      <c r="Z105" t="e">
        <f>#REF!</f>
        <v>#REF!</v>
      </c>
      <c r="AA105" t="e">
        <f>#REF!</f>
        <v>#REF!</v>
      </c>
      <c r="AB105" t="e">
        <f>#REF!</f>
        <v>#REF!</v>
      </c>
      <c r="AC105" t="e">
        <f>#REF!</f>
        <v>#REF!</v>
      </c>
      <c r="AD105" t="e">
        <f>#REF!</f>
        <v>#REF!</v>
      </c>
      <c r="AE105" t="e">
        <f>#REF!</f>
        <v>#REF!</v>
      </c>
      <c r="AF105" t="e">
        <f>#REF!</f>
        <v>#REF!</v>
      </c>
      <c r="AG105" t="e">
        <f>#REF!</f>
        <v>#REF!</v>
      </c>
      <c r="AH105" t="e">
        <f>#REF!</f>
        <v>#REF!</v>
      </c>
      <c r="AI105" t="e">
        <f>#REF!</f>
        <v>#REF!</v>
      </c>
    </row>
    <row r="106" spans="1:41">
      <c r="B106" s="9" t="s">
        <v>97</v>
      </c>
      <c r="C106" t="e">
        <f>#REF!</f>
        <v>#REF!</v>
      </c>
      <c r="D106" t="e">
        <f>#REF!</f>
        <v>#REF!</v>
      </c>
      <c r="E106" t="e">
        <f>#REF!</f>
        <v>#REF!</v>
      </c>
      <c r="F106" t="e">
        <f>#REF!</f>
        <v>#REF!</v>
      </c>
      <c r="G106" t="e">
        <f>#REF!</f>
        <v>#REF!</v>
      </c>
      <c r="H106" t="e">
        <f>#REF!</f>
        <v>#REF!</v>
      </c>
      <c r="I106" t="e">
        <f>#REF!</f>
        <v>#REF!</v>
      </c>
      <c r="J106" t="e">
        <f>#REF!</f>
        <v>#REF!</v>
      </c>
      <c r="K106" t="e">
        <f>#REF!</f>
        <v>#REF!</v>
      </c>
      <c r="L106" t="e">
        <f>#REF!</f>
        <v>#REF!</v>
      </c>
      <c r="M106" t="e">
        <f>#REF!</f>
        <v>#REF!</v>
      </c>
      <c r="N106" t="e">
        <f>#REF!</f>
        <v>#REF!</v>
      </c>
      <c r="O106" t="e">
        <f>#REF!</f>
        <v>#REF!</v>
      </c>
      <c r="P106" t="e">
        <f>#REF!</f>
        <v>#REF!</v>
      </c>
      <c r="Q106" t="e">
        <f>#REF!</f>
        <v>#REF!</v>
      </c>
      <c r="R106" t="e">
        <f>#REF!</f>
        <v>#REF!</v>
      </c>
      <c r="S106" t="e">
        <f>#REF!</f>
        <v>#REF!</v>
      </c>
      <c r="T106" t="e">
        <f>#REF!</f>
        <v>#REF!</v>
      </c>
      <c r="U106" t="e">
        <f>#REF!</f>
        <v>#REF!</v>
      </c>
      <c r="V106" t="e">
        <f>#REF!</f>
        <v>#REF!</v>
      </c>
      <c r="W106" t="e">
        <f>#REF!</f>
        <v>#REF!</v>
      </c>
      <c r="X106" t="e">
        <f>#REF!</f>
        <v>#REF!</v>
      </c>
      <c r="Y106" t="e">
        <f>#REF!</f>
        <v>#REF!</v>
      </c>
      <c r="Z106" t="e">
        <f>#REF!</f>
        <v>#REF!</v>
      </c>
      <c r="AA106" t="e">
        <f>#REF!</f>
        <v>#REF!</v>
      </c>
      <c r="AB106" t="e">
        <f>#REF!</f>
        <v>#REF!</v>
      </c>
      <c r="AC106" t="e">
        <f>#REF!</f>
        <v>#REF!</v>
      </c>
      <c r="AD106" t="e">
        <f>#REF!</f>
        <v>#REF!</v>
      </c>
      <c r="AE106" t="e">
        <f>#REF!</f>
        <v>#REF!</v>
      </c>
      <c r="AF106" t="e">
        <f>#REF!</f>
        <v>#REF!</v>
      </c>
      <c r="AG106" t="e">
        <f>#REF!</f>
        <v>#REF!</v>
      </c>
      <c r="AH106" t="e">
        <f>#REF!</f>
        <v>#REF!</v>
      </c>
      <c r="AI106" t="e">
        <f>#REF!</f>
        <v>#REF!</v>
      </c>
    </row>
    <row r="107" spans="1:41" ht="14.4">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81"/>
      <c r="AL107" s="81"/>
      <c r="AM107" s="81"/>
      <c r="AN107" s="81"/>
      <c r="AO107" s="81"/>
    </row>
    <row r="108" spans="1:41" ht="14.4">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c r="AK108" s="81"/>
      <c r="AL108" s="81"/>
      <c r="AM108" s="81"/>
      <c r="AN108" s="81"/>
      <c r="AO108" s="81"/>
    </row>
    <row r="130" spans="1:37" s="28" customFormat="1" ht="14.4" thickBot="1"/>
    <row r="131" spans="1:37">
      <c r="A131" s="64" t="s">
        <v>927</v>
      </c>
      <c r="AJ131" t="s">
        <v>428</v>
      </c>
      <c r="AK131" t="s">
        <v>428</v>
      </c>
    </row>
    <row r="132" spans="1:37">
      <c r="C132" t="s">
        <v>12</v>
      </c>
      <c r="D132" t="s">
        <v>13</v>
      </c>
      <c r="E132" t="s">
        <v>14</v>
      </c>
      <c r="F132" t="s">
        <v>15</v>
      </c>
      <c r="G132" t="s">
        <v>16</v>
      </c>
      <c r="H132" t="s">
        <v>17</v>
      </c>
      <c r="I132" t="s">
        <v>18</v>
      </c>
      <c r="J132" t="s">
        <v>19</v>
      </c>
      <c r="K132" t="s">
        <v>20</v>
      </c>
      <c r="L132" t="s">
        <v>21</v>
      </c>
      <c r="M132" t="s">
        <v>22</v>
      </c>
      <c r="N132" t="s">
        <v>23</v>
      </c>
      <c r="O132" t="s">
        <v>24</v>
      </c>
      <c r="P132" t="s">
        <v>25</v>
      </c>
      <c r="Q132" t="s">
        <v>26</v>
      </c>
      <c r="R132" t="s">
        <v>27</v>
      </c>
      <c r="S132" t="s">
        <v>28</v>
      </c>
      <c r="T132" t="s">
        <v>29</v>
      </c>
      <c r="U132" t="s">
        <v>30</v>
      </c>
      <c r="V132" t="s">
        <v>31</v>
      </c>
      <c r="W132" t="s">
        <v>32</v>
      </c>
      <c r="X132" t="s">
        <v>33</v>
      </c>
      <c r="Y132" t="s">
        <v>34</v>
      </c>
      <c r="Z132" t="s">
        <v>35</v>
      </c>
      <c r="AA132" t="s">
        <v>36</v>
      </c>
      <c r="AB132" t="s">
        <v>37</v>
      </c>
      <c r="AC132" t="s">
        <v>38</v>
      </c>
      <c r="AD132" t="s">
        <v>39</v>
      </c>
      <c r="AE132" t="s">
        <v>40</v>
      </c>
      <c r="AF132" t="s">
        <v>41</v>
      </c>
      <c r="AG132" t="s">
        <v>42</v>
      </c>
      <c r="AH132" t="s">
        <v>195</v>
      </c>
      <c r="AI132" t="s">
        <v>213</v>
      </c>
      <c r="AJ132" t="s">
        <v>135</v>
      </c>
      <c r="AK132" t="s">
        <v>136</v>
      </c>
    </row>
    <row r="133" spans="1:37">
      <c r="B133" t="s">
        <v>131</v>
      </c>
      <c r="C133" s="9" t="e">
        <f>#REF!</f>
        <v>#REF!</v>
      </c>
      <c r="D133" s="9" t="e">
        <f>#REF!</f>
        <v>#REF!</v>
      </c>
      <c r="E133" s="9" t="e">
        <f>#REF!</f>
        <v>#REF!</v>
      </c>
      <c r="F133" s="9" t="e">
        <f>#REF!</f>
        <v>#REF!</v>
      </c>
      <c r="G133" s="9" t="e">
        <f>#REF!</f>
        <v>#REF!</v>
      </c>
      <c r="H133" s="9" t="e">
        <f>#REF!</f>
        <v>#REF!</v>
      </c>
      <c r="I133" s="9" t="e">
        <f>#REF!</f>
        <v>#REF!</v>
      </c>
      <c r="J133" s="9" t="e">
        <f>#REF!</f>
        <v>#REF!</v>
      </c>
      <c r="K133" s="9" t="e">
        <f>#REF!</f>
        <v>#REF!</v>
      </c>
      <c r="L133" s="9" t="e">
        <f>#REF!</f>
        <v>#REF!</v>
      </c>
      <c r="M133" s="9" t="e">
        <f>#REF!</f>
        <v>#REF!</v>
      </c>
      <c r="N133" s="9" t="e">
        <f>#REF!</f>
        <v>#REF!</v>
      </c>
      <c r="O133" s="9" t="e">
        <f>#REF!</f>
        <v>#REF!</v>
      </c>
      <c r="P133" s="9" t="e">
        <f>#REF!</f>
        <v>#REF!</v>
      </c>
      <c r="Q133" s="9" t="e">
        <f>#REF!</f>
        <v>#REF!</v>
      </c>
      <c r="R133" s="9" t="e">
        <f>#REF!</f>
        <v>#REF!</v>
      </c>
      <c r="S133" s="9" t="e">
        <f>#REF!</f>
        <v>#REF!</v>
      </c>
      <c r="T133" s="9" t="e">
        <f>#REF!</f>
        <v>#REF!</v>
      </c>
      <c r="U133" s="9" t="e">
        <f>#REF!</f>
        <v>#REF!</v>
      </c>
      <c r="V133" s="9" t="e">
        <f>#REF!</f>
        <v>#REF!</v>
      </c>
      <c r="W133" s="9" t="e">
        <f>#REF!</f>
        <v>#REF!</v>
      </c>
      <c r="X133" s="9" t="e">
        <f>#REF!</f>
        <v>#REF!</v>
      </c>
      <c r="Y133" s="9" t="e">
        <f>#REF!</f>
        <v>#REF!</v>
      </c>
      <c r="Z133" s="9" t="e">
        <f>#REF!</f>
        <v>#REF!</v>
      </c>
      <c r="AA133" s="9" t="e">
        <f>#REF!</f>
        <v>#REF!</v>
      </c>
      <c r="AB133" s="9" t="e">
        <f>#REF!</f>
        <v>#REF!</v>
      </c>
      <c r="AC133" s="9" t="e">
        <f>#REF!</f>
        <v>#REF!</v>
      </c>
      <c r="AD133" s="9" t="e">
        <f>#REF!</f>
        <v>#REF!</v>
      </c>
      <c r="AE133" s="9" t="e">
        <f>#REF!</f>
        <v>#REF!</v>
      </c>
      <c r="AF133" s="9" t="e">
        <f>#REF!</f>
        <v>#REF!</v>
      </c>
      <c r="AG133" s="9" t="e">
        <f>#REF!</f>
        <v>#REF!</v>
      </c>
      <c r="AH133" s="9" t="e">
        <f>#REF!</f>
        <v>#REF!</v>
      </c>
      <c r="AI133" s="9" t="e">
        <f>#REF!</f>
        <v>#REF!</v>
      </c>
      <c r="AJ133" s="17" t="e">
        <f>AI133/AH133-1</f>
        <v>#REF!</v>
      </c>
      <c r="AK133" s="9" t="e">
        <f>AI133-AH133</f>
        <v>#REF!</v>
      </c>
    </row>
    <row r="134" spans="1:37">
      <c r="B134" t="s">
        <v>132</v>
      </c>
      <c r="C134" s="9" t="e">
        <f>#REF!</f>
        <v>#REF!</v>
      </c>
      <c r="D134" s="9" t="e">
        <f>#REF!</f>
        <v>#REF!</v>
      </c>
      <c r="E134" s="9" t="e">
        <f>#REF!</f>
        <v>#REF!</v>
      </c>
      <c r="F134" s="9" t="e">
        <f>#REF!</f>
        <v>#REF!</v>
      </c>
      <c r="G134" s="9" t="e">
        <f>#REF!</f>
        <v>#REF!</v>
      </c>
      <c r="H134" s="9" t="e">
        <f>#REF!</f>
        <v>#REF!</v>
      </c>
      <c r="I134" s="9" t="e">
        <f>#REF!</f>
        <v>#REF!</v>
      </c>
      <c r="J134" s="9" t="e">
        <f>#REF!</f>
        <v>#REF!</v>
      </c>
      <c r="K134" s="9" t="e">
        <f>#REF!</f>
        <v>#REF!</v>
      </c>
      <c r="L134" s="9" t="e">
        <f>#REF!</f>
        <v>#REF!</v>
      </c>
      <c r="M134" s="9" t="e">
        <f>#REF!</f>
        <v>#REF!</v>
      </c>
      <c r="N134" s="9" t="e">
        <f>#REF!</f>
        <v>#REF!</v>
      </c>
      <c r="O134" s="9" t="e">
        <f>#REF!</f>
        <v>#REF!</v>
      </c>
      <c r="P134" s="9" t="e">
        <f>#REF!</f>
        <v>#REF!</v>
      </c>
      <c r="Q134" s="9" t="e">
        <f>#REF!</f>
        <v>#REF!</v>
      </c>
      <c r="R134" s="9" t="e">
        <f>#REF!</f>
        <v>#REF!</v>
      </c>
      <c r="S134" s="9" t="e">
        <f>#REF!</f>
        <v>#REF!</v>
      </c>
      <c r="T134" s="9" t="e">
        <f>#REF!</f>
        <v>#REF!</v>
      </c>
      <c r="U134" s="9" t="e">
        <f>#REF!</f>
        <v>#REF!</v>
      </c>
      <c r="V134" s="9" t="e">
        <f>#REF!</f>
        <v>#REF!</v>
      </c>
      <c r="W134" s="9" t="e">
        <f>#REF!</f>
        <v>#REF!</v>
      </c>
      <c r="X134" s="9" t="e">
        <f>#REF!</f>
        <v>#REF!</v>
      </c>
      <c r="Y134" s="9" t="e">
        <f>#REF!</f>
        <v>#REF!</v>
      </c>
      <c r="Z134" s="9" t="e">
        <f>#REF!</f>
        <v>#REF!</v>
      </c>
      <c r="AA134" s="9" t="e">
        <f>#REF!</f>
        <v>#REF!</v>
      </c>
      <c r="AB134" s="9" t="e">
        <f>#REF!</f>
        <v>#REF!</v>
      </c>
      <c r="AC134" s="9" t="e">
        <f>#REF!</f>
        <v>#REF!</v>
      </c>
      <c r="AD134" s="9" t="e">
        <f>#REF!</f>
        <v>#REF!</v>
      </c>
      <c r="AE134" s="9" t="e">
        <f>#REF!</f>
        <v>#REF!</v>
      </c>
      <c r="AF134" s="9" t="e">
        <f>#REF!</f>
        <v>#REF!</v>
      </c>
      <c r="AG134" s="9" t="e">
        <f>#REF!</f>
        <v>#REF!</v>
      </c>
      <c r="AH134" s="9" t="e">
        <f>#REF!</f>
        <v>#REF!</v>
      </c>
      <c r="AI134" s="9" t="e">
        <f>#REF!</f>
        <v>#REF!</v>
      </c>
      <c r="AJ134" s="17" t="e">
        <f t="shared" ref="AJ134:AJ136" si="0">AI134/AH134-1</f>
        <v>#REF!</v>
      </c>
      <c r="AK134" s="9" t="e">
        <f t="shared" ref="AK134:AK136" si="1">AI134-AH134</f>
        <v>#REF!</v>
      </c>
    </row>
    <row r="135" spans="1:37">
      <c r="B135" t="s">
        <v>133</v>
      </c>
      <c r="C135" s="19" t="e">
        <f>#REF!</f>
        <v>#REF!</v>
      </c>
      <c r="D135" s="19" t="e">
        <f>#REF!</f>
        <v>#REF!</v>
      </c>
      <c r="E135" s="19"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f>
        <v>#REF!</v>
      </c>
      <c r="AD135" s="19" t="e">
        <f>#REF!</f>
        <v>#REF!</v>
      </c>
      <c r="AE135" s="19" t="e">
        <f>#REF!</f>
        <v>#REF!</v>
      </c>
      <c r="AF135" s="19" t="e">
        <f>#REF!</f>
        <v>#REF!</v>
      </c>
      <c r="AG135" s="19" t="e">
        <f>#REF!</f>
        <v>#REF!</v>
      </c>
      <c r="AH135" s="19" t="e">
        <f>#REF!</f>
        <v>#REF!</v>
      </c>
      <c r="AI135" s="19" t="e">
        <f>#REF!</f>
        <v>#REF!</v>
      </c>
      <c r="AJ135" s="17" t="e">
        <f t="shared" si="0"/>
        <v>#REF!</v>
      </c>
      <c r="AK135" s="9" t="e">
        <f t="shared" si="1"/>
        <v>#REF!</v>
      </c>
    </row>
    <row r="136" spans="1:37">
      <c r="B136" t="s">
        <v>134</v>
      </c>
      <c r="C136" s="19" t="e">
        <f>#REF!</f>
        <v>#REF!</v>
      </c>
      <c r="D136" s="19" t="e">
        <f>#REF!</f>
        <v>#REF!</v>
      </c>
      <c r="E136" s="19"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f>
        <v>#REF!</v>
      </c>
      <c r="AD136" s="19" t="e">
        <f>#REF!</f>
        <v>#REF!</v>
      </c>
      <c r="AE136" s="19" t="e">
        <f>#REF!</f>
        <v>#REF!</v>
      </c>
      <c r="AF136" s="19" t="e">
        <f>#REF!</f>
        <v>#REF!</v>
      </c>
      <c r="AG136" s="19" t="e">
        <f>#REF!</f>
        <v>#REF!</v>
      </c>
      <c r="AH136" s="19" t="e">
        <f>#REF!</f>
        <v>#REF!</v>
      </c>
      <c r="AI136" s="19" t="e">
        <f>#REF!</f>
        <v>#REF!</v>
      </c>
      <c r="AJ136" s="17" t="e">
        <f t="shared" si="0"/>
        <v>#REF!</v>
      </c>
      <c r="AK136" s="9" t="e">
        <f t="shared" si="1"/>
        <v>#REF!</v>
      </c>
    </row>
    <row r="143" spans="1:37">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row>
    <row r="144" spans="1:37">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row>
    <row r="160" s="28" customFormat="1" ht="14.4" thickBot="1"/>
    <row r="161" spans="1:35">
      <c r="A161" s="64" t="s">
        <v>928</v>
      </c>
    </row>
    <row r="162" spans="1:35">
      <c r="C162">
        <v>1990</v>
      </c>
      <c r="D162">
        <v>1991</v>
      </c>
      <c r="E162">
        <v>1992</v>
      </c>
      <c r="F162">
        <v>1993</v>
      </c>
      <c r="G162">
        <v>1994</v>
      </c>
      <c r="H162">
        <v>1995</v>
      </c>
      <c r="I162">
        <v>1996</v>
      </c>
      <c r="J162">
        <v>1997</v>
      </c>
      <c r="K162">
        <v>1998</v>
      </c>
      <c r="L162">
        <v>1999</v>
      </c>
      <c r="M162">
        <v>2000</v>
      </c>
      <c r="N162">
        <v>2001</v>
      </c>
      <c r="O162">
        <v>2002</v>
      </c>
      <c r="P162">
        <v>2003</v>
      </c>
      <c r="Q162">
        <v>2004</v>
      </c>
      <c r="R162">
        <v>2005</v>
      </c>
      <c r="S162">
        <v>2006</v>
      </c>
      <c r="T162">
        <v>2007</v>
      </c>
      <c r="U162">
        <v>2008</v>
      </c>
      <c r="V162">
        <v>2009</v>
      </c>
      <c r="W162">
        <v>2010</v>
      </c>
      <c r="X162">
        <v>2011</v>
      </c>
      <c r="Y162">
        <v>2012</v>
      </c>
      <c r="Z162">
        <v>2013</v>
      </c>
      <c r="AA162">
        <v>2014</v>
      </c>
      <c r="AB162">
        <v>2015</v>
      </c>
      <c r="AC162">
        <v>2016</v>
      </c>
      <c r="AD162">
        <v>2017</v>
      </c>
      <c r="AE162">
        <v>2018</v>
      </c>
      <c r="AF162">
        <v>2019</v>
      </c>
      <c r="AG162">
        <v>2020</v>
      </c>
      <c r="AH162">
        <v>2021</v>
      </c>
      <c r="AI162">
        <v>2022</v>
      </c>
    </row>
    <row r="163" spans="1:35">
      <c r="B163" t="s">
        <v>433</v>
      </c>
      <c r="C163" s="17" t="e">
        <f>#REF!/#REF! - 1</f>
        <v>#REF!</v>
      </c>
      <c r="D163" s="17" t="e">
        <f>#REF!/#REF! - 1</f>
        <v>#REF!</v>
      </c>
      <c r="E163" s="17" t="e">
        <f>#REF!/#REF! - 1</f>
        <v>#REF!</v>
      </c>
      <c r="F163" s="17" t="e">
        <f>#REF!/#REF! - 1</f>
        <v>#REF!</v>
      </c>
      <c r="G163" s="17" t="e">
        <f>#REF!/#REF! - 1</f>
        <v>#REF!</v>
      </c>
      <c r="H163" s="17" t="e">
        <f>#REF!/#REF! - 1</f>
        <v>#REF!</v>
      </c>
      <c r="I163" s="17" t="e">
        <f>#REF!/#REF! - 1</f>
        <v>#REF!</v>
      </c>
      <c r="J163" s="17" t="e">
        <f>#REF!/#REF! - 1</f>
        <v>#REF!</v>
      </c>
      <c r="K163" s="17" t="e">
        <f>#REF!/#REF! - 1</f>
        <v>#REF!</v>
      </c>
      <c r="L163" s="17" t="e">
        <f>#REF!/#REF! - 1</f>
        <v>#REF!</v>
      </c>
      <c r="M163" s="17" t="e">
        <f>#REF!/#REF! - 1</f>
        <v>#REF!</v>
      </c>
      <c r="N163" s="17" t="e">
        <f>#REF!/#REF! - 1</f>
        <v>#REF!</v>
      </c>
      <c r="O163" s="17" t="e">
        <f>#REF!/#REF! - 1</f>
        <v>#REF!</v>
      </c>
      <c r="P163" s="17" t="e">
        <f>#REF!/#REF! - 1</f>
        <v>#REF!</v>
      </c>
      <c r="Q163" s="17" t="e">
        <f>#REF!/#REF! - 1</f>
        <v>#REF!</v>
      </c>
      <c r="R163" s="17" t="e">
        <f>#REF!/#REF! - 1</f>
        <v>#REF!</v>
      </c>
      <c r="S163" s="17" t="e">
        <f>#REF!/#REF! - 1</f>
        <v>#REF!</v>
      </c>
      <c r="T163" s="17" t="e">
        <f>#REF!/#REF! - 1</f>
        <v>#REF!</v>
      </c>
      <c r="U163" s="17" t="e">
        <f>#REF!/#REF! - 1</f>
        <v>#REF!</v>
      </c>
      <c r="V163" s="17" t="e">
        <f>#REF!/#REF! - 1</f>
        <v>#REF!</v>
      </c>
      <c r="W163" s="17" t="e">
        <f>#REF!/#REF! - 1</f>
        <v>#REF!</v>
      </c>
      <c r="X163" s="17" t="e">
        <f>#REF!/#REF! - 1</f>
        <v>#REF!</v>
      </c>
      <c r="Y163" s="17" t="e">
        <f>#REF!/#REF! - 1</f>
        <v>#REF!</v>
      </c>
      <c r="Z163" s="17" t="e">
        <f>#REF!/#REF! - 1</f>
        <v>#REF!</v>
      </c>
      <c r="AA163" s="17" t="e">
        <f>#REF!/#REF! - 1</f>
        <v>#REF!</v>
      </c>
      <c r="AB163" s="17" t="e">
        <f>#REF!/#REF! - 1</f>
        <v>#REF!</v>
      </c>
      <c r="AC163" s="17" t="e">
        <f>#REF!/#REF! - 1</f>
        <v>#REF!</v>
      </c>
      <c r="AD163" s="17" t="e">
        <f>#REF!/#REF! - 1</f>
        <v>#REF!</v>
      </c>
      <c r="AE163" s="17" t="e">
        <f>#REF!/#REF! - 1</f>
        <v>#REF!</v>
      </c>
      <c r="AF163" s="17" t="e">
        <f>#REF!/#REF! - 1</f>
        <v>#REF!</v>
      </c>
      <c r="AG163" s="17" t="e">
        <f>#REF!/#REF! - 1</f>
        <v>#REF!</v>
      </c>
      <c r="AH163" s="17" t="e">
        <f>#REF!/#REF! - 1</f>
        <v>#REF!</v>
      </c>
      <c r="AI163" s="17" t="e">
        <f>#REF!/#REF! - 1</f>
        <v>#REF!</v>
      </c>
    </row>
    <row r="164" spans="1:35">
      <c r="B164" t="s">
        <v>473</v>
      </c>
      <c r="C164" s="17" t="e">
        <f>#REF!/#REF! - 1</f>
        <v>#REF!</v>
      </c>
      <c r="D164" s="17" t="e">
        <f>#REF!/#REF! - 1</f>
        <v>#REF!</v>
      </c>
      <c r="E164" s="17" t="e">
        <f>#REF!/#REF! - 1</f>
        <v>#REF!</v>
      </c>
      <c r="F164" s="17" t="e">
        <f>#REF!/#REF! - 1</f>
        <v>#REF!</v>
      </c>
      <c r="G164" s="17" t="e">
        <f>#REF!/#REF! - 1</f>
        <v>#REF!</v>
      </c>
      <c r="H164" s="17" t="e">
        <f>#REF!/#REF! - 1</f>
        <v>#REF!</v>
      </c>
      <c r="I164" s="17" t="e">
        <f>#REF!/#REF! - 1</f>
        <v>#REF!</v>
      </c>
      <c r="J164" s="17" t="e">
        <f>#REF!/#REF! - 1</f>
        <v>#REF!</v>
      </c>
      <c r="K164" s="17" t="e">
        <f>#REF!/#REF! - 1</f>
        <v>#REF!</v>
      </c>
      <c r="L164" s="17" t="e">
        <f>#REF!/#REF! - 1</f>
        <v>#REF!</v>
      </c>
      <c r="M164" s="17" t="e">
        <f>#REF!/#REF! - 1</f>
        <v>#REF!</v>
      </c>
      <c r="N164" s="17" t="e">
        <f>#REF!/#REF! - 1</f>
        <v>#REF!</v>
      </c>
      <c r="O164" s="17" t="e">
        <f>#REF!/#REF! - 1</f>
        <v>#REF!</v>
      </c>
      <c r="P164" s="17" t="e">
        <f>#REF!/#REF! - 1</f>
        <v>#REF!</v>
      </c>
      <c r="Q164" s="17" t="e">
        <f>#REF!/#REF! - 1</f>
        <v>#REF!</v>
      </c>
      <c r="R164" s="17" t="e">
        <f>#REF!/#REF! - 1</f>
        <v>#REF!</v>
      </c>
      <c r="S164" s="17" t="e">
        <f>#REF!/#REF! - 1</f>
        <v>#REF!</v>
      </c>
      <c r="T164" s="17" t="e">
        <f>#REF!/#REF! - 1</f>
        <v>#REF!</v>
      </c>
      <c r="U164" s="17" t="e">
        <f>#REF!/#REF! - 1</f>
        <v>#REF!</v>
      </c>
      <c r="V164" s="17" t="e">
        <f>#REF!/#REF! - 1</f>
        <v>#REF!</v>
      </c>
      <c r="W164" s="17" t="e">
        <f>#REF!/#REF! - 1</f>
        <v>#REF!</v>
      </c>
      <c r="X164" s="17" t="e">
        <f>#REF!/#REF! - 1</f>
        <v>#REF!</v>
      </c>
      <c r="Y164" s="17" t="e">
        <f>#REF!/#REF! - 1</f>
        <v>#REF!</v>
      </c>
      <c r="Z164" s="17" t="e">
        <f>#REF!/#REF! - 1</f>
        <v>#REF!</v>
      </c>
      <c r="AA164" s="17" t="e">
        <f>#REF!/#REF! - 1</f>
        <v>#REF!</v>
      </c>
      <c r="AB164" s="17" t="e">
        <f>#REF!/#REF! - 1</f>
        <v>#REF!</v>
      </c>
      <c r="AC164" s="17" t="e">
        <f>#REF!/#REF! - 1</f>
        <v>#REF!</v>
      </c>
      <c r="AD164" s="17" t="e">
        <f>#REF!/#REF! - 1</f>
        <v>#REF!</v>
      </c>
      <c r="AE164" s="17" t="e">
        <f>#REF!/#REF! - 1</f>
        <v>#REF!</v>
      </c>
      <c r="AF164" s="17" t="e">
        <f>#REF!/#REF! - 1</f>
        <v>#REF!</v>
      </c>
      <c r="AG164" s="17" t="e">
        <f>#REF!/#REF! - 1</f>
        <v>#REF!</v>
      </c>
      <c r="AH164" s="17" t="e">
        <f>#REF!/#REF! - 1</f>
        <v>#REF!</v>
      </c>
      <c r="AI164" s="17" t="e">
        <f>#REF!/#REF! - 1</f>
        <v>#REF!</v>
      </c>
    </row>
    <row r="165" spans="1:35">
      <c r="B165" t="s">
        <v>474</v>
      </c>
      <c r="C165" s="17" t="e">
        <f>(#REF! +#REF!) / (#REF! +#REF!) - 1</f>
        <v>#REF!</v>
      </c>
      <c r="D165" s="17" t="e">
        <f>(#REF! +#REF!) / (#REF! +#REF!) - 1</f>
        <v>#REF!</v>
      </c>
      <c r="E165" s="17" t="e">
        <f>(#REF! +#REF!) / (#REF! +#REF!) - 1</f>
        <v>#REF!</v>
      </c>
      <c r="F165" s="17" t="e">
        <f>(#REF! +#REF!) / (#REF! +#REF!) - 1</f>
        <v>#REF!</v>
      </c>
      <c r="G165" s="17" t="e">
        <f>(#REF! +#REF!) / (#REF! +#REF!) - 1</f>
        <v>#REF!</v>
      </c>
      <c r="H165" s="17" t="e">
        <f>(#REF! +#REF!) / (#REF! +#REF!) - 1</f>
        <v>#REF!</v>
      </c>
      <c r="I165" s="17" t="e">
        <f>(#REF! +#REF!) / (#REF! +#REF!) - 1</f>
        <v>#REF!</v>
      </c>
      <c r="J165" s="17" t="e">
        <f>(#REF! +#REF!) / (#REF! +#REF!) - 1</f>
        <v>#REF!</v>
      </c>
      <c r="K165" s="17" t="e">
        <f>(#REF! +#REF!) / (#REF! +#REF!) - 1</f>
        <v>#REF!</v>
      </c>
      <c r="L165" s="17" t="e">
        <f>(#REF! +#REF!) / (#REF! +#REF!) - 1</f>
        <v>#REF!</v>
      </c>
      <c r="M165" s="17" t="e">
        <f>(#REF! +#REF!) / (#REF! +#REF!) - 1</f>
        <v>#REF!</v>
      </c>
      <c r="N165" s="17" t="e">
        <f>(#REF! +#REF!) / (#REF! +#REF!) - 1</f>
        <v>#REF!</v>
      </c>
      <c r="O165" s="17" t="e">
        <f>(#REF! +#REF!) / (#REF! +#REF!) - 1</f>
        <v>#REF!</v>
      </c>
      <c r="P165" s="17" t="e">
        <f>(#REF! +#REF!) / (#REF! +#REF!) - 1</f>
        <v>#REF!</v>
      </c>
      <c r="Q165" s="17" t="e">
        <f>(#REF! +#REF!) / (#REF! +#REF!) - 1</f>
        <v>#REF!</v>
      </c>
      <c r="R165" s="17" t="e">
        <f>(#REF! +#REF!) / (#REF! +#REF!) - 1</f>
        <v>#REF!</v>
      </c>
      <c r="S165" s="17" t="e">
        <f>(#REF! +#REF!) / (#REF! +#REF!) - 1</f>
        <v>#REF!</v>
      </c>
      <c r="T165" s="17" t="e">
        <f>(#REF! +#REF!) / (#REF! +#REF!) - 1</f>
        <v>#REF!</v>
      </c>
      <c r="U165" s="17" t="e">
        <f>(#REF! +#REF!) / (#REF! +#REF!) - 1</f>
        <v>#REF!</v>
      </c>
      <c r="V165" s="17" t="e">
        <f>(#REF! +#REF!) / (#REF! +#REF!) - 1</f>
        <v>#REF!</v>
      </c>
      <c r="W165" s="17" t="e">
        <f>(#REF! +#REF!) / (#REF! +#REF!) - 1</f>
        <v>#REF!</v>
      </c>
      <c r="X165" s="17" t="e">
        <f>(#REF! +#REF!) / (#REF! +#REF!) - 1</f>
        <v>#REF!</v>
      </c>
      <c r="Y165" s="17" t="e">
        <f>(#REF! +#REF!) / (#REF! +#REF!) - 1</f>
        <v>#REF!</v>
      </c>
      <c r="Z165" s="17" t="e">
        <f>(#REF! +#REF!) / (#REF! +#REF!) - 1</f>
        <v>#REF!</v>
      </c>
      <c r="AA165" s="17" t="e">
        <f>(#REF! +#REF!) / (#REF! +#REF!) - 1</f>
        <v>#REF!</v>
      </c>
      <c r="AB165" s="17" t="e">
        <f>(#REF! +#REF!) / (#REF! +#REF!) - 1</f>
        <v>#REF!</v>
      </c>
      <c r="AC165" s="17" t="e">
        <f>(#REF! +#REF!) / (#REF! +#REF!) - 1</f>
        <v>#REF!</v>
      </c>
      <c r="AD165" s="17" t="e">
        <f>(#REF! +#REF!) / (#REF! +#REF!) - 1</f>
        <v>#REF!</v>
      </c>
      <c r="AE165" s="17" t="e">
        <f>(#REF! +#REF!) / (#REF! +#REF!) - 1</f>
        <v>#REF!</v>
      </c>
      <c r="AF165" s="17" t="e">
        <f>(#REF! +#REF!) / (#REF! +#REF!) - 1</f>
        <v>#REF!</v>
      </c>
      <c r="AG165" s="17" t="e">
        <f>(#REF! +#REF!) / (#REF! +#REF!) - 1</f>
        <v>#REF!</v>
      </c>
      <c r="AH165" s="17" t="e">
        <f>(#REF! +#REF!) / (#REF! +#REF!) - 1</f>
        <v>#REF!</v>
      </c>
      <c r="AI165" s="17" t="e">
        <f>(#REF! +#REF!) / (#REF! +#REF!) - 1</f>
        <v>#REF!</v>
      </c>
    </row>
    <row r="166" spans="1:35">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row>
    <row r="167" spans="1:35">
      <c r="AE167" s="76"/>
      <c r="AF167" s="76">
        <v>2019</v>
      </c>
      <c r="AG167" s="76">
        <v>2020</v>
      </c>
      <c r="AH167" s="76">
        <v>2021</v>
      </c>
      <c r="AI167" s="76">
        <v>2022</v>
      </c>
    </row>
    <row r="168" spans="1:35">
      <c r="AE168" s="83" t="s">
        <v>944</v>
      </c>
      <c r="AF168" s="76">
        <v>957.96100000000001</v>
      </c>
      <c r="AG168" s="76">
        <v>889.89</v>
      </c>
      <c r="AH168" s="76">
        <v>924.26300000000003</v>
      </c>
      <c r="AI168" s="76">
        <v>937.31399999999996</v>
      </c>
    </row>
    <row r="169" spans="1:35">
      <c r="AE169" s="83" t="s">
        <v>945</v>
      </c>
      <c r="AF169" s="76">
        <v>832.45500000000004</v>
      </c>
      <c r="AG169" s="76">
        <v>734.88800000000003</v>
      </c>
      <c r="AH169" s="76">
        <v>786.17700000000002</v>
      </c>
      <c r="AI169" s="76">
        <v>797.09199999999998</v>
      </c>
    </row>
    <row r="170" spans="1:35">
      <c r="AE170" s="83"/>
      <c r="AF170" s="76">
        <f>SUM(AF168:AF169)</f>
        <v>1790.4160000000002</v>
      </c>
      <c r="AG170" s="76">
        <f t="shared" ref="AG170:AI170" si="2">SUM(AG168:AG169)</f>
        <v>1624.778</v>
      </c>
      <c r="AH170" s="76">
        <f t="shared" si="2"/>
        <v>1710.44</v>
      </c>
      <c r="AI170" s="76">
        <f t="shared" si="2"/>
        <v>1734.4059999999999</v>
      </c>
    </row>
    <row r="171" spans="1:35">
      <c r="AE171" s="83"/>
      <c r="AF171" s="76"/>
      <c r="AG171" s="80">
        <f>AG170/AF170-1</f>
        <v>-9.251369514124097E-2</v>
      </c>
      <c r="AH171" s="80">
        <f t="shared" ref="AH171:AI171" si="3">AH170/AG170-1</f>
        <v>5.2722279597581911E-2</v>
      </c>
      <c r="AI171" s="80">
        <f t="shared" si="3"/>
        <v>1.4011599354551985E-2</v>
      </c>
    </row>
    <row r="172" spans="1:35">
      <c r="R172" s="7"/>
      <c r="S172" s="7"/>
      <c r="T172" s="7"/>
      <c r="U172" s="7"/>
      <c r="V172" s="7"/>
      <c r="W172" s="7"/>
      <c r="X172" s="7"/>
      <c r="Y172" s="7"/>
      <c r="Z172" s="7"/>
      <c r="AA172" s="7"/>
      <c r="AB172" s="7"/>
      <c r="AC172" s="7"/>
      <c r="AD172" s="7"/>
    </row>
    <row r="189" spans="1:40" s="28" customFormat="1" ht="14.4" thickBot="1"/>
    <row r="190" spans="1:40" ht="14.4">
      <c r="A190" s="64" t="s">
        <v>929</v>
      </c>
      <c r="AJ190" t="s">
        <v>428</v>
      </c>
      <c r="AK190" t="s">
        <v>428</v>
      </c>
      <c r="AM190" t="s">
        <v>429</v>
      </c>
      <c r="AN190" t="s">
        <v>429</v>
      </c>
    </row>
    <row r="191" spans="1:40">
      <c r="C191" t="s">
        <v>12</v>
      </c>
      <c r="D191" t="s">
        <v>13</v>
      </c>
      <c r="E191" t="s">
        <v>14</v>
      </c>
      <c r="F191" t="s">
        <v>15</v>
      </c>
      <c r="G191" t="s">
        <v>16</v>
      </c>
      <c r="H191" t="s">
        <v>17</v>
      </c>
      <c r="I191" t="s">
        <v>18</v>
      </c>
      <c r="J191" t="s">
        <v>19</v>
      </c>
      <c r="K191" t="s">
        <v>20</v>
      </c>
      <c r="L191" t="s">
        <v>21</v>
      </c>
      <c r="M191" t="s">
        <v>22</v>
      </c>
      <c r="N191" t="s">
        <v>23</v>
      </c>
      <c r="O191" t="s">
        <v>24</v>
      </c>
      <c r="P191" t="s">
        <v>25</v>
      </c>
      <c r="Q191" t="s">
        <v>26</v>
      </c>
      <c r="R191" t="s">
        <v>27</v>
      </c>
      <c r="S191" t="s">
        <v>28</v>
      </c>
      <c r="T191" t="s">
        <v>29</v>
      </c>
      <c r="U191" t="s">
        <v>30</v>
      </c>
      <c r="V191" t="s">
        <v>31</v>
      </c>
      <c r="W191" t="s">
        <v>32</v>
      </c>
      <c r="X191" t="s">
        <v>33</v>
      </c>
      <c r="Y191" t="s">
        <v>34</v>
      </c>
      <c r="Z191" t="s">
        <v>35</v>
      </c>
      <c r="AA191" t="s">
        <v>36</v>
      </c>
      <c r="AB191" t="s">
        <v>37</v>
      </c>
      <c r="AC191" t="s">
        <v>38</v>
      </c>
      <c r="AD191" t="s">
        <v>39</v>
      </c>
      <c r="AE191" t="s">
        <v>40</v>
      </c>
      <c r="AF191" t="s">
        <v>41</v>
      </c>
      <c r="AG191" t="s">
        <v>42</v>
      </c>
      <c r="AH191" t="s">
        <v>195</v>
      </c>
      <c r="AI191" t="s">
        <v>213</v>
      </c>
      <c r="AJ191" t="s">
        <v>135</v>
      </c>
      <c r="AK191" t="s">
        <v>136</v>
      </c>
      <c r="AL191" s="20" t="s">
        <v>101</v>
      </c>
      <c r="AM191" t="s">
        <v>135</v>
      </c>
      <c r="AN191" t="s">
        <v>136</v>
      </c>
    </row>
    <row r="192" spans="1:40">
      <c r="B192" t="s">
        <v>113</v>
      </c>
      <c r="C192" s="9" t="e">
        <f>#REF!</f>
        <v>#REF!</v>
      </c>
      <c r="D192" s="9" t="e">
        <f>#REF!</f>
        <v>#REF!</v>
      </c>
      <c r="E192" s="9" t="e">
        <f>#REF!</f>
        <v>#REF!</v>
      </c>
      <c r="F192" s="9" t="e">
        <f>#REF!</f>
        <v>#REF!</v>
      </c>
      <c r="G192" s="9" t="e">
        <f>#REF!</f>
        <v>#REF!</v>
      </c>
      <c r="H192" s="9" t="e">
        <f>#REF!</f>
        <v>#REF!</v>
      </c>
      <c r="I192" s="9" t="e">
        <f>#REF!</f>
        <v>#REF!</v>
      </c>
      <c r="J192" s="9" t="e">
        <f>#REF!</f>
        <v>#REF!</v>
      </c>
      <c r="K192" s="9" t="e">
        <f>#REF!</f>
        <v>#REF!</v>
      </c>
      <c r="L192" s="9" t="e">
        <f>#REF!</f>
        <v>#REF!</v>
      </c>
      <c r="M192" s="9" t="e">
        <f>#REF!</f>
        <v>#REF!</v>
      </c>
      <c r="N192" s="9" t="e">
        <f>#REF!</f>
        <v>#REF!</v>
      </c>
      <c r="O192" s="9" t="e">
        <f>#REF!</f>
        <v>#REF!</v>
      </c>
      <c r="P192" s="9" t="e">
        <f>#REF!</f>
        <v>#REF!</v>
      </c>
      <c r="Q192" s="9" t="e">
        <f>#REF!</f>
        <v>#REF!</v>
      </c>
      <c r="R192" s="9" t="e">
        <f>#REF!</f>
        <v>#REF!</v>
      </c>
      <c r="S192" s="9" t="e">
        <f>#REF!</f>
        <v>#REF!</v>
      </c>
      <c r="T192" s="9" t="e">
        <f>#REF!</f>
        <v>#REF!</v>
      </c>
      <c r="U192" s="9" t="e">
        <f>#REF!</f>
        <v>#REF!</v>
      </c>
      <c r="V192" s="9" t="e">
        <f>#REF!</f>
        <v>#REF!</v>
      </c>
      <c r="W192" s="9" t="e">
        <f>#REF!</f>
        <v>#REF!</v>
      </c>
      <c r="X192" s="9" t="e">
        <f>#REF!</f>
        <v>#REF!</v>
      </c>
      <c r="Y192" s="9" t="e">
        <f>#REF!</f>
        <v>#REF!</v>
      </c>
      <c r="Z192" s="9" t="e">
        <f>#REF!</f>
        <v>#REF!</v>
      </c>
      <c r="AA192" s="9" t="e">
        <f>#REF!</f>
        <v>#REF!</v>
      </c>
      <c r="AB192" s="9" t="e">
        <f>#REF!</f>
        <v>#REF!</v>
      </c>
      <c r="AC192" s="9" t="e">
        <f>#REF!</f>
        <v>#REF!</v>
      </c>
      <c r="AD192" s="9" t="e">
        <f>#REF!</f>
        <v>#REF!</v>
      </c>
      <c r="AE192" s="9" t="e">
        <f>#REF!</f>
        <v>#REF!</v>
      </c>
      <c r="AF192" s="9" t="e">
        <f>#REF!</f>
        <v>#REF!</v>
      </c>
      <c r="AG192" s="9" t="e">
        <f>#REF!</f>
        <v>#REF!</v>
      </c>
      <c r="AH192" s="9" t="e">
        <f>#REF!</f>
        <v>#REF!</v>
      </c>
      <c r="AI192" s="9" t="e">
        <f>#REF!</f>
        <v>#REF!</v>
      </c>
      <c r="AJ192" s="17" t="e">
        <f>AI192/AH192-1</f>
        <v>#REF!</v>
      </c>
      <c r="AK192" s="9" t="e">
        <f>AI192-AH192</f>
        <v>#REF!</v>
      </c>
      <c r="AL192" s="17" t="e">
        <f>AK192/AK$196</f>
        <v>#REF!</v>
      </c>
      <c r="AM192" s="17" t="e">
        <f>AI192/W192-1</f>
        <v>#REF!</v>
      </c>
      <c r="AN192" s="9" t="e">
        <f>AI192-W192</f>
        <v>#REF!</v>
      </c>
    </row>
    <row r="193" spans="1:40">
      <c r="B193" t="s">
        <v>114</v>
      </c>
      <c r="C193" s="9" t="e">
        <f>#REF!</f>
        <v>#REF!</v>
      </c>
      <c r="D193" s="9" t="e">
        <f>#REF!</f>
        <v>#REF!</v>
      </c>
      <c r="E193" s="9" t="e">
        <f>#REF!</f>
        <v>#REF!</v>
      </c>
      <c r="F193" s="9" t="e">
        <f>#REF!</f>
        <v>#REF!</v>
      </c>
      <c r="G193" s="9" t="e">
        <f>#REF!</f>
        <v>#REF!</v>
      </c>
      <c r="H193" s="9" t="e">
        <f>#REF!</f>
        <v>#REF!</v>
      </c>
      <c r="I193" s="9" t="e">
        <f>#REF!</f>
        <v>#REF!</v>
      </c>
      <c r="J193" s="9" t="e">
        <f>#REF!</f>
        <v>#REF!</v>
      </c>
      <c r="K193" s="9" t="e">
        <f>#REF!</f>
        <v>#REF!</v>
      </c>
      <c r="L193" s="9" t="e">
        <f>#REF!</f>
        <v>#REF!</v>
      </c>
      <c r="M193" s="9" t="e">
        <f>#REF!</f>
        <v>#REF!</v>
      </c>
      <c r="N193" s="9" t="e">
        <f>#REF!</f>
        <v>#REF!</v>
      </c>
      <c r="O193" s="9" t="e">
        <f>#REF!</f>
        <v>#REF!</v>
      </c>
      <c r="P193" s="9" t="e">
        <f>#REF!</f>
        <v>#REF!</v>
      </c>
      <c r="Q193" s="9" t="e">
        <f>#REF!</f>
        <v>#REF!</v>
      </c>
      <c r="R193" s="9" t="e">
        <f>#REF!</f>
        <v>#REF!</v>
      </c>
      <c r="S193" s="9" t="e">
        <f>#REF!</f>
        <v>#REF!</v>
      </c>
      <c r="T193" s="9" t="e">
        <f>#REF!</f>
        <v>#REF!</v>
      </c>
      <c r="U193" s="9" t="e">
        <f>#REF!</f>
        <v>#REF!</v>
      </c>
      <c r="V193" s="9" t="e">
        <f>#REF!</f>
        <v>#REF!</v>
      </c>
      <c r="W193" s="9" t="e">
        <f>#REF!</f>
        <v>#REF!</v>
      </c>
      <c r="X193" s="9" t="e">
        <f>#REF!</f>
        <v>#REF!</v>
      </c>
      <c r="Y193" s="9" t="e">
        <f>#REF!</f>
        <v>#REF!</v>
      </c>
      <c r="Z193" s="9" t="e">
        <f>#REF!</f>
        <v>#REF!</v>
      </c>
      <c r="AA193" s="9" t="e">
        <f>#REF!</f>
        <v>#REF!</v>
      </c>
      <c r="AB193" s="9" t="e">
        <f>#REF!</f>
        <v>#REF!</v>
      </c>
      <c r="AC193" s="9" t="e">
        <f>#REF!</f>
        <v>#REF!</v>
      </c>
      <c r="AD193" s="9" t="e">
        <f>#REF!</f>
        <v>#REF!</v>
      </c>
      <c r="AE193" s="9" t="e">
        <f>#REF!</f>
        <v>#REF!</v>
      </c>
      <c r="AF193" s="9" t="e">
        <f>#REF!</f>
        <v>#REF!</v>
      </c>
      <c r="AG193" s="9" t="e">
        <f>#REF!</f>
        <v>#REF!</v>
      </c>
      <c r="AH193" s="9" t="e">
        <f>#REF!</f>
        <v>#REF!</v>
      </c>
      <c r="AI193" s="9" t="e">
        <f>#REF!</f>
        <v>#REF!</v>
      </c>
      <c r="AJ193" s="17" t="e">
        <f>AI193/AH193-1</f>
        <v>#REF!</v>
      </c>
      <c r="AK193" s="9" t="e">
        <f>AI193-AH193</f>
        <v>#REF!</v>
      </c>
      <c r="AL193" s="17" t="e">
        <f>AK193/AK$196</f>
        <v>#REF!</v>
      </c>
      <c r="AM193" s="17" t="e">
        <f>AI193/W193-1</f>
        <v>#REF!</v>
      </c>
      <c r="AN193" s="9" t="e">
        <f>AI193-W193</f>
        <v>#REF!</v>
      </c>
    </row>
    <row r="194" spans="1:40">
      <c r="B194" t="s">
        <v>115</v>
      </c>
      <c r="C194" s="9" t="e">
        <f>#REF!</f>
        <v>#REF!</v>
      </c>
      <c r="D194" s="9" t="e">
        <f>#REF!</f>
        <v>#REF!</v>
      </c>
      <c r="E194" s="9" t="e">
        <f>#REF!</f>
        <v>#REF!</v>
      </c>
      <c r="F194" s="9" t="e">
        <f>#REF!</f>
        <v>#REF!</v>
      </c>
      <c r="G194" s="9" t="e">
        <f>#REF!</f>
        <v>#REF!</v>
      </c>
      <c r="H194" s="9" t="e">
        <f>#REF!</f>
        <v>#REF!</v>
      </c>
      <c r="I194" s="9" t="e">
        <f>#REF!</f>
        <v>#REF!</v>
      </c>
      <c r="J194" s="9" t="e">
        <f>#REF!</f>
        <v>#REF!</v>
      </c>
      <c r="K194" s="9" t="e">
        <f>#REF!</f>
        <v>#REF!</v>
      </c>
      <c r="L194" s="9" t="e">
        <f>#REF!</f>
        <v>#REF!</v>
      </c>
      <c r="M194" s="9" t="e">
        <f>#REF!</f>
        <v>#REF!</v>
      </c>
      <c r="N194" s="9" t="e">
        <f>#REF!</f>
        <v>#REF!</v>
      </c>
      <c r="O194" s="9" t="e">
        <f>#REF!</f>
        <v>#REF!</v>
      </c>
      <c r="P194" s="9" t="e">
        <f>#REF!</f>
        <v>#REF!</v>
      </c>
      <c r="Q194" s="9" t="e">
        <f>#REF!</f>
        <v>#REF!</v>
      </c>
      <c r="R194" s="9" t="e">
        <f>#REF!</f>
        <v>#REF!</v>
      </c>
      <c r="S194" s="9" t="e">
        <f>#REF!</f>
        <v>#REF!</v>
      </c>
      <c r="T194" s="9" t="e">
        <f>#REF!</f>
        <v>#REF!</v>
      </c>
      <c r="U194" s="9" t="e">
        <f>#REF!</f>
        <v>#REF!</v>
      </c>
      <c r="V194" s="9" t="e">
        <f>#REF!</f>
        <v>#REF!</v>
      </c>
      <c r="W194" s="9" t="e">
        <f>#REF!</f>
        <v>#REF!</v>
      </c>
      <c r="X194" s="9" t="e">
        <f>#REF!</f>
        <v>#REF!</v>
      </c>
      <c r="Y194" s="9" t="e">
        <f>#REF!</f>
        <v>#REF!</v>
      </c>
      <c r="Z194" s="9" t="e">
        <f>#REF!</f>
        <v>#REF!</v>
      </c>
      <c r="AA194" s="9" t="e">
        <f>#REF!</f>
        <v>#REF!</v>
      </c>
      <c r="AB194" s="9" t="e">
        <f>#REF!</f>
        <v>#REF!</v>
      </c>
      <c r="AC194" s="9" t="e">
        <f>#REF!</f>
        <v>#REF!</v>
      </c>
      <c r="AD194" s="9" t="e">
        <f>#REF!</f>
        <v>#REF!</v>
      </c>
      <c r="AE194" s="9" t="e">
        <f>#REF!</f>
        <v>#REF!</v>
      </c>
      <c r="AF194" s="9" t="e">
        <f>#REF!</f>
        <v>#REF!</v>
      </c>
      <c r="AG194" s="9" t="e">
        <f>#REF!</f>
        <v>#REF!</v>
      </c>
      <c r="AH194" s="9" t="e">
        <f>#REF!</f>
        <v>#REF!</v>
      </c>
      <c r="AI194" s="9" t="e">
        <f>#REF!</f>
        <v>#REF!</v>
      </c>
      <c r="AJ194" s="17" t="e">
        <f>AI194/AH194-1</f>
        <v>#REF!</v>
      </c>
      <c r="AK194" s="9" t="e">
        <f>AI194-AH194</f>
        <v>#REF!</v>
      </c>
      <c r="AL194" s="17" t="e">
        <f>AK194/AK$196</f>
        <v>#REF!</v>
      </c>
      <c r="AM194" s="17" t="e">
        <f>AI194/W194-1</f>
        <v>#REF!</v>
      </c>
      <c r="AN194" s="9" t="e">
        <f>AI194-W194</f>
        <v>#REF!</v>
      </c>
    </row>
    <row r="195" spans="1:40">
      <c r="B195" t="s">
        <v>116</v>
      </c>
      <c r="C195" s="9" t="e">
        <f>#REF!</f>
        <v>#REF!</v>
      </c>
      <c r="D195" s="9" t="e">
        <f>#REF!</f>
        <v>#REF!</v>
      </c>
      <c r="E195" s="9" t="e">
        <f>#REF!</f>
        <v>#REF!</v>
      </c>
      <c r="F195" s="9" t="e">
        <f>#REF!</f>
        <v>#REF!</v>
      </c>
      <c r="G195" s="9" t="e">
        <f>#REF!</f>
        <v>#REF!</v>
      </c>
      <c r="H195" s="9" t="e">
        <f>#REF!</f>
        <v>#REF!</v>
      </c>
      <c r="I195" s="9" t="e">
        <f>#REF!</f>
        <v>#REF!</v>
      </c>
      <c r="J195" s="9" t="e">
        <f>#REF!</f>
        <v>#REF!</v>
      </c>
      <c r="K195" s="9" t="e">
        <f>#REF!</f>
        <v>#REF!</v>
      </c>
      <c r="L195" s="9" t="e">
        <f>#REF!</f>
        <v>#REF!</v>
      </c>
      <c r="M195" s="9" t="e">
        <f>#REF!</f>
        <v>#REF!</v>
      </c>
      <c r="N195" s="9" t="e">
        <f>#REF!</f>
        <v>#REF!</v>
      </c>
      <c r="O195" s="9" t="e">
        <f>#REF!</f>
        <v>#REF!</v>
      </c>
      <c r="P195" s="9" t="e">
        <f>#REF!</f>
        <v>#REF!</v>
      </c>
      <c r="Q195" s="9" t="e">
        <f>#REF!</f>
        <v>#REF!</v>
      </c>
      <c r="R195" s="9" t="e">
        <f>#REF!</f>
        <v>#REF!</v>
      </c>
      <c r="S195" s="9" t="e">
        <f>#REF!</f>
        <v>#REF!</v>
      </c>
      <c r="T195" s="9" t="e">
        <f>#REF!</f>
        <v>#REF!</v>
      </c>
      <c r="U195" s="9" t="e">
        <f>#REF!</f>
        <v>#REF!</v>
      </c>
      <c r="V195" s="9" t="e">
        <f>#REF!</f>
        <v>#REF!</v>
      </c>
      <c r="W195" s="9" t="e">
        <f>#REF!</f>
        <v>#REF!</v>
      </c>
      <c r="X195" s="9" t="e">
        <f>#REF!</f>
        <v>#REF!</v>
      </c>
      <c r="Y195" s="9" t="e">
        <f>#REF!</f>
        <v>#REF!</v>
      </c>
      <c r="Z195" s="9" t="e">
        <f>#REF!</f>
        <v>#REF!</v>
      </c>
      <c r="AA195" s="9" t="e">
        <f>#REF!</f>
        <v>#REF!</v>
      </c>
      <c r="AB195" s="9" t="e">
        <f>#REF!</f>
        <v>#REF!</v>
      </c>
      <c r="AC195" s="9" t="e">
        <f>#REF!</f>
        <v>#REF!</v>
      </c>
      <c r="AD195" s="9" t="e">
        <f>#REF!</f>
        <v>#REF!</v>
      </c>
      <c r="AE195" s="9" t="e">
        <f>#REF!</f>
        <v>#REF!</v>
      </c>
      <c r="AF195" s="9" t="e">
        <f>#REF!</f>
        <v>#REF!</v>
      </c>
      <c r="AG195" s="9" t="e">
        <f>#REF!</f>
        <v>#REF!</v>
      </c>
      <c r="AH195" s="9" t="e">
        <f>#REF!</f>
        <v>#REF!</v>
      </c>
      <c r="AI195" s="9" t="e">
        <f>#REF!</f>
        <v>#REF!</v>
      </c>
      <c r="AJ195" s="17" t="e">
        <f>AI195/AH195-1</f>
        <v>#REF!</v>
      </c>
      <c r="AK195" s="9" t="e">
        <f>AI195-AH195</f>
        <v>#REF!</v>
      </c>
      <c r="AL195" s="17" t="e">
        <f>AK195/AK$196</f>
        <v>#REF!</v>
      </c>
      <c r="AM195" s="17" t="e">
        <f>AI195/W195-1</f>
        <v>#REF!</v>
      </c>
      <c r="AN195" s="9" t="e">
        <f>AI195-W195</f>
        <v>#REF!</v>
      </c>
    </row>
    <row r="196" spans="1:40">
      <c r="B196" t="s">
        <v>121</v>
      </c>
      <c r="C196" s="9" t="e">
        <f>#REF!</f>
        <v>#REF!</v>
      </c>
      <c r="D196" s="9" t="e">
        <f>#REF!</f>
        <v>#REF!</v>
      </c>
      <c r="E196" s="9" t="e">
        <f>#REF!</f>
        <v>#REF!</v>
      </c>
      <c r="F196" s="9" t="e">
        <f>#REF!</f>
        <v>#REF!</v>
      </c>
      <c r="G196" s="9" t="e">
        <f>#REF!</f>
        <v>#REF!</v>
      </c>
      <c r="H196" s="9" t="e">
        <f>#REF!</f>
        <v>#REF!</v>
      </c>
      <c r="I196" s="9" t="e">
        <f>#REF!</f>
        <v>#REF!</v>
      </c>
      <c r="J196" s="9" t="e">
        <f>#REF!</f>
        <v>#REF!</v>
      </c>
      <c r="K196" s="9" t="e">
        <f>#REF!</f>
        <v>#REF!</v>
      </c>
      <c r="L196" s="9" t="e">
        <f>#REF!</f>
        <v>#REF!</v>
      </c>
      <c r="M196" s="9" t="e">
        <f>#REF!</f>
        <v>#REF!</v>
      </c>
      <c r="N196" s="9" t="e">
        <f>#REF!</f>
        <v>#REF!</v>
      </c>
      <c r="O196" s="9" t="e">
        <f>#REF!</f>
        <v>#REF!</v>
      </c>
      <c r="P196" s="9" t="e">
        <f>#REF!</f>
        <v>#REF!</v>
      </c>
      <c r="Q196" s="9" t="e">
        <f>#REF!</f>
        <v>#REF!</v>
      </c>
      <c r="R196" s="9" t="e">
        <f>#REF!</f>
        <v>#REF!</v>
      </c>
      <c r="S196" s="9" t="e">
        <f>#REF!</f>
        <v>#REF!</v>
      </c>
      <c r="T196" s="9" t="e">
        <f>#REF!</f>
        <v>#REF!</v>
      </c>
      <c r="U196" s="9" t="e">
        <f>#REF!</f>
        <v>#REF!</v>
      </c>
      <c r="V196" s="9" t="e">
        <f>#REF!</f>
        <v>#REF!</v>
      </c>
      <c r="W196" s="9" t="e">
        <f>#REF!</f>
        <v>#REF!</v>
      </c>
      <c r="X196" s="9" t="e">
        <f>#REF!</f>
        <v>#REF!</v>
      </c>
      <c r="Y196" s="9" t="e">
        <f>#REF!</f>
        <v>#REF!</v>
      </c>
      <c r="Z196" s="9" t="e">
        <f>#REF!</f>
        <v>#REF!</v>
      </c>
      <c r="AA196" s="9" t="e">
        <f>#REF!</f>
        <v>#REF!</v>
      </c>
      <c r="AB196" s="9" t="e">
        <f>#REF!</f>
        <v>#REF!</v>
      </c>
      <c r="AC196" s="9" t="e">
        <f>#REF!</f>
        <v>#REF!</v>
      </c>
      <c r="AD196" s="9" t="e">
        <f>#REF!</f>
        <v>#REF!</v>
      </c>
      <c r="AE196" s="9" t="e">
        <f>#REF!</f>
        <v>#REF!</v>
      </c>
      <c r="AF196" s="9" t="e">
        <f>#REF!</f>
        <v>#REF!</v>
      </c>
      <c r="AG196" s="9" t="e">
        <f>#REF!</f>
        <v>#REF!</v>
      </c>
      <c r="AH196" s="9" t="e">
        <f>#REF!</f>
        <v>#REF!</v>
      </c>
      <c r="AI196" s="9" t="e">
        <f>#REF!</f>
        <v>#REF!</v>
      </c>
      <c r="AJ196" s="17" t="e">
        <f>AI196/AH196-1</f>
        <v>#REF!</v>
      </c>
      <c r="AK196" s="9" t="e">
        <f>AI196-AH196</f>
        <v>#REF!</v>
      </c>
      <c r="AL196" s="17" t="e">
        <f>AK196/AK$196</f>
        <v>#REF!</v>
      </c>
      <c r="AM196" s="17" t="e">
        <f>AI196/W196-1</f>
        <v>#REF!</v>
      </c>
      <c r="AN196" s="9" t="e">
        <f>AI196-W196</f>
        <v>#REF!</v>
      </c>
    </row>
    <row r="197" spans="1:40">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17"/>
      <c r="AK197" s="9"/>
      <c r="AL197" s="17"/>
      <c r="AM197" s="17"/>
      <c r="AN197" s="9"/>
    </row>
    <row r="198" spans="1:40">
      <c r="A198" t="s">
        <v>431</v>
      </c>
      <c r="C198" t="s">
        <v>12</v>
      </c>
      <c r="D198" t="s">
        <v>13</v>
      </c>
      <c r="E198" t="s">
        <v>14</v>
      </c>
      <c r="F198" t="s">
        <v>15</v>
      </c>
      <c r="G198" t="s">
        <v>16</v>
      </c>
      <c r="H198" t="s">
        <v>17</v>
      </c>
      <c r="I198" t="s">
        <v>18</v>
      </c>
      <c r="J198" t="s">
        <v>19</v>
      </c>
      <c r="K198" t="s">
        <v>20</v>
      </c>
      <c r="L198" t="s">
        <v>21</v>
      </c>
      <c r="M198" t="s">
        <v>22</v>
      </c>
      <c r="N198" t="s">
        <v>23</v>
      </c>
      <c r="O198" t="s">
        <v>24</v>
      </c>
      <c r="P198" t="s">
        <v>25</v>
      </c>
      <c r="Q198" t="s">
        <v>26</v>
      </c>
      <c r="R198" t="s">
        <v>27</v>
      </c>
      <c r="S198" t="s">
        <v>28</v>
      </c>
      <c r="T198" t="s">
        <v>29</v>
      </c>
      <c r="U198" t="s">
        <v>30</v>
      </c>
      <c r="V198" t="s">
        <v>31</v>
      </c>
      <c r="W198" t="s">
        <v>32</v>
      </c>
      <c r="X198" t="s">
        <v>33</v>
      </c>
      <c r="Y198" t="s">
        <v>34</v>
      </c>
      <c r="Z198" t="s">
        <v>35</v>
      </c>
      <c r="AA198" t="s">
        <v>36</v>
      </c>
      <c r="AB198" t="s">
        <v>37</v>
      </c>
      <c r="AC198" t="s">
        <v>38</v>
      </c>
      <c r="AD198" t="s">
        <v>39</v>
      </c>
      <c r="AE198" t="s">
        <v>40</v>
      </c>
      <c r="AF198" t="s">
        <v>41</v>
      </c>
      <c r="AG198" t="s">
        <v>42</v>
      </c>
      <c r="AH198" t="s">
        <v>195</v>
      </c>
      <c r="AI198" t="s">
        <v>213</v>
      </c>
      <c r="AJ198" t="s">
        <v>135</v>
      </c>
      <c r="AK198" t="s">
        <v>136</v>
      </c>
      <c r="AL198" s="20" t="s">
        <v>101</v>
      </c>
      <c r="AM198" t="s">
        <v>135</v>
      </c>
      <c r="AN198" t="s">
        <v>136</v>
      </c>
    </row>
    <row r="199" spans="1:40">
      <c r="B199" t="s">
        <v>113</v>
      </c>
      <c r="C199" s="9" t="e">
        <f>#REF!</f>
        <v>#REF!</v>
      </c>
      <c r="D199" s="9" t="e">
        <f>#REF!</f>
        <v>#REF!</v>
      </c>
      <c r="E199" s="9" t="e">
        <f>#REF!</f>
        <v>#REF!</v>
      </c>
      <c r="F199" s="9" t="e">
        <f>#REF!</f>
        <v>#REF!</v>
      </c>
      <c r="G199" s="9" t="e">
        <f>#REF!</f>
        <v>#REF!</v>
      </c>
      <c r="H199" s="9" t="e">
        <f>#REF!</f>
        <v>#REF!</v>
      </c>
      <c r="I199" s="9" t="e">
        <f>#REF!</f>
        <v>#REF!</v>
      </c>
      <c r="J199" s="9" t="e">
        <f>#REF!</f>
        <v>#REF!</v>
      </c>
      <c r="K199" s="9" t="e">
        <f>#REF!</f>
        <v>#REF!</v>
      </c>
      <c r="L199" s="9" t="e">
        <f>#REF!</f>
        <v>#REF!</v>
      </c>
      <c r="M199" s="9" t="e">
        <f>#REF!</f>
        <v>#REF!</v>
      </c>
      <c r="N199" s="9" t="e">
        <f>#REF!</f>
        <v>#REF!</v>
      </c>
      <c r="O199" s="9" t="e">
        <f>#REF!</f>
        <v>#REF!</v>
      </c>
      <c r="P199" s="9" t="e">
        <f>#REF!</f>
        <v>#REF!</v>
      </c>
      <c r="Q199" s="9" t="e">
        <f>#REF!</f>
        <v>#REF!</v>
      </c>
      <c r="R199" s="9" t="e">
        <f>#REF!</f>
        <v>#REF!</v>
      </c>
      <c r="S199" s="9" t="e">
        <f>#REF!</f>
        <v>#REF!</v>
      </c>
      <c r="T199" s="9" t="e">
        <f>#REF!</f>
        <v>#REF!</v>
      </c>
      <c r="U199" s="9" t="e">
        <f>#REF!</f>
        <v>#REF!</v>
      </c>
      <c r="V199" s="9" t="e">
        <f>#REF!</f>
        <v>#REF!</v>
      </c>
      <c r="W199" s="9" t="e">
        <f>#REF!</f>
        <v>#REF!</v>
      </c>
      <c r="X199" s="9" t="e">
        <f>#REF!</f>
        <v>#REF!</v>
      </c>
      <c r="Y199" s="9" t="e">
        <f>#REF!</f>
        <v>#REF!</v>
      </c>
      <c r="Z199" s="9" t="e">
        <f>#REF!</f>
        <v>#REF!</v>
      </c>
      <c r="AA199" s="9" t="e">
        <f>#REF!</f>
        <v>#REF!</v>
      </c>
      <c r="AB199" s="9" t="e">
        <f>#REF!</f>
        <v>#REF!</v>
      </c>
      <c r="AC199" s="9" t="e">
        <f>#REF!</f>
        <v>#REF!</v>
      </c>
      <c r="AD199" s="9" t="e">
        <f>#REF!</f>
        <v>#REF!</v>
      </c>
      <c r="AE199" s="9" t="e">
        <f>#REF!</f>
        <v>#REF!</v>
      </c>
      <c r="AF199" s="9" t="e">
        <f>#REF!</f>
        <v>#REF!</v>
      </c>
      <c r="AG199" s="9" t="e">
        <f>#REF!</f>
        <v>#REF!</v>
      </c>
      <c r="AH199" s="9" t="e">
        <f>#REF!</f>
        <v>#REF!</v>
      </c>
      <c r="AI199" s="9" t="e">
        <f>#REF!</f>
        <v>#REF!</v>
      </c>
      <c r="AJ199" s="17" t="e">
        <f>AI199/AH199-1</f>
        <v>#REF!</v>
      </c>
      <c r="AK199" s="9" t="e">
        <f>AI199-AH199</f>
        <v>#REF!</v>
      </c>
      <c r="AL199" s="17" t="e">
        <f t="shared" ref="AL199:AL204" si="4">AK199/AK$196</f>
        <v>#REF!</v>
      </c>
      <c r="AM199" s="17" t="e">
        <f>AI199/W199-1</f>
        <v>#REF!</v>
      </c>
      <c r="AN199" s="9" t="e">
        <f>AI199-W199</f>
        <v>#REF!</v>
      </c>
    </row>
    <row r="200" spans="1:40">
      <c r="B200" t="s">
        <v>114</v>
      </c>
      <c r="C200" s="9" t="e">
        <f>#REF!</f>
        <v>#REF!</v>
      </c>
      <c r="D200" s="9" t="e">
        <f>#REF!</f>
        <v>#REF!</v>
      </c>
      <c r="E200" s="9" t="e">
        <f>#REF!</f>
        <v>#REF!</v>
      </c>
      <c r="F200" s="9" t="e">
        <f>#REF!</f>
        <v>#REF!</v>
      </c>
      <c r="G200" s="9" t="e">
        <f>#REF!</f>
        <v>#REF!</v>
      </c>
      <c r="H200" s="9" t="e">
        <f>#REF!</f>
        <v>#REF!</v>
      </c>
      <c r="I200" s="9" t="e">
        <f>#REF!</f>
        <v>#REF!</v>
      </c>
      <c r="J200" s="9" t="e">
        <f>#REF!</f>
        <v>#REF!</v>
      </c>
      <c r="K200" s="9" t="e">
        <f>#REF!</f>
        <v>#REF!</v>
      </c>
      <c r="L200" s="9" t="e">
        <f>#REF!</f>
        <v>#REF!</v>
      </c>
      <c r="M200" s="9" t="e">
        <f>#REF!</f>
        <v>#REF!</v>
      </c>
      <c r="N200" s="9" t="e">
        <f>#REF!</f>
        <v>#REF!</v>
      </c>
      <c r="O200" s="9" t="e">
        <f>#REF!</f>
        <v>#REF!</v>
      </c>
      <c r="P200" s="9" t="e">
        <f>#REF!</f>
        <v>#REF!</v>
      </c>
      <c r="Q200" s="9" t="e">
        <f>#REF!</f>
        <v>#REF!</v>
      </c>
      <c r="R200" s="9" t="e">
        <f>#REF!</f>
        <v>#REF!</v>
      </c>
      <c r="S200" s="9" t="e">
        <f>#REF!</f>
        <v>#REF!</v>
      </c>
      <c r="T200" s="9" t="e">
        <f>#REF!</f>
        <v>#REF!</v>
      </c>
      <c r="U200" s="9" t="e">
        <f>#REF!</f>
        <v>#REF!</v>
      </c>
      <c r="V200" s="9" t="e">
        <f>#REF!</f>
        <v>#REF!</v>
      </c>
      <c r="W200" s="9" t="e">
        <f>#REF!</f>
        <v>#REF!</v>
      </c>
      <c r="X200" s="9" t="e">
        <f>#REF!</f>
        <v>#REF!</v>
      </c>
      <c r="Y200" s="9" t="e">
        <f>#REF!</f>
        <v>#REF!</v>
      </c>
      <c r="Z200" s="9" t="e">
        <f>#REF!</f>
        <v>#REF!</v>
      </c>
      <c r="AA200" s="9" t="e">
        <f>#REF!</f>
        <v>#REF!</v>
      </c>
      <c r="AB200" s="9" t="e">
        <f>#REF!</f>
        <v>#REF!</v>
      </c>
      <c r="AC200" s="9" t="e">
        <f>#REF!</f>
        <v>#REF!</v>
      </c>
      <c r="AD200" s="9" t="e">
        <f>#REF!</f>
        <v>#REF!</v>
      </c>
      <c r="AE200" s="9" t="e">
        <f>#REF!</f>
        <v>#REF!</v>
      </c>
      <c r="AF200" s="9" t="e">
        <f>#REF!</f>
        <v>#REF!</v>
      </c>
      <c r="AG200" s="9" t="e">
        <f>#REF!</f>
        <v>#REF!</v>
      </c>
      <c r="AH200" s="9" t="e">
        <f>#REF!</f>
        <v>#REF!</v>
      </c>
      <c r="AI200" s="9" t="e">
        <f>#REF!</f>
        <v>#REF!</v>
      </c>
      <c r="AJ200" s="17" t="e">
        <f t="shared" ref="AJ200:AJ204" si="5">AI200/AH200-1</f>
        <v>#REF!</v>
      </c>
      <c r="AK200" s="9" t="e">
        <f t="shared" ref="AK200:AK204" si="6">AI200-AH200</f>
        <v>#REF!</v>
      </c>
      <c r="AL200" s="17" t="e">
        <f t="shared" si="4"/>
        <v>#REF!</v>
      </c>
      <c r="AM200" s="17" t="e">
        <f t="shared" ref="AM200:AM204" si="7">AI200/W200-1</f>
        <v>#REF!</v>
      </c>
      <c r="AN200" s="9" t="e">
        <f t="shared" ref="AN200:AN204" si="8">AI200-W200</f>
        <v>#REF!</v>
      </c>
    </row>
    <row r="201" spans="1:40">
      <c r="B201" t="s">
        <v>115</v>
      </c>
      <c r="C201" s="9" t="e">
        <f>#REF!</f>
        <v>#REF!</v>
      </c>
      <c r="D201" s="9" t="e">
        <f>#REF!</f>
        <v>#REF!</v>
      </c>
      <c r="E201" s="9" t="e">
        <f>#REF!</f>
        <v>#REF!</v>
      </c>
      <c r="F201" s="9" t="e">
        <f>#REF!</f>
        <v>#REF!</v>
      </c>
      <c r="G201" s="9" t="e">
        <f>#REF!</f>
        <v>#REF!</v>
      </c>
      <c r="H201" s="9" t="e">
        <f>#REF!</f>
        <v>#REF!</v>
      </c>
      <c r="I201" s="9" t="e">
        <f>#REF!</f>
        <v>#REF!</v>
      </c>
      <c r="J201" s="9" t="e">
        <f>#REF!</f>
        <v>#REF!</v>
      </c>
      <c r="K201" s="9" t="e">
        <f>#REF!</f>
        <v>#REF!</v>
      </c>
      <c r="L201" s="9" t="e">
        <f>#REF!</f>
        <v>#REF!</v>
      </c>
      <c r="M201" s="9" t="e">
        <f>#REF!</f>
        <v>#REF!</v>
      </c>
      <c r="N201" s="9" t="e">
        <f>#REF!</f>
        <v>#REF!</v>
      </c>
      <c r="O201" s="9" t="e">
        <f>#REF!</f>
        <v>#REF!</v>
      </c>
      <c r="P201" s="9" t="e">
        <f>#REF!</f>
        <v>#REF!</v>
      </c>
      <c r="Q201" s="9" t="e">
        <f>#REF!</f>
        <v>#REF!</v>
      </c>
      <c r="R201" s="9" t="e">
        <f>#REF!</f>
        <v>#REF!</v>
      </c>
      <c r="S201" s="9" t="e">
        <f>#REF!</f>
        <v>#REF!</v>
      </c>
      <c r="T201" s="9" t="e">
        <f>#REF!</f>
        <v>#REF!</v>
      </c>
      <c r="U201" s="9" t="e">
        <f>#REF!</f>
        <v>#REF!</v>
      </c>
      <c r="V201" s="9" t="e">
        <f>#REF!</f>
        <v>#REF!</v>
      </c>
      <c r="W201" s="9" t="e">
        <f>#REF!</f>
        <v>#REF!</v>
      </c>
      <c r="X201" s="9" t="e">
        <f>#REF!</f>
        <v>#REF!</v>
      </c>
      <c r="Y201" s="9" t="e">
        <f>#REF!</f>
        <v>#REF!</v>
      </c>
      <c r="Z201" s="9" t="e">
        <f>#REF!</f>
        <v>#REF!</v>
      </c>
      <c r="AA201" s="9" t="e">
        <f>#REF!</f>
        <v>#REF!</v>
      </c>
      <c r="AB201" s="9" t="e">
        <f>#REF!</f>
        <v>#REF!</v>
      </c>
      <c r="AC201" s="9" t="e">
        <f>#REF!</f>
        <v>#REF!</v>
      </c>
      <c r="AD201" s="9" t="e">
        <f>#REF!</f>
        <v>#REF!</v>
      </c>
      <c r="AE201" s="9" t="e">
        <f>#REF!</f>
        <v>#REF!</v>
      </c>
      <c r="AF201" s="9" t="e">
        <f>#REF!</f>
        <v>#REF!</v>
      </c>
      <c r="AG201" s="9" t="e">
        <f>#REF!</f>
        <v>#REF!</v>
      </c>
      <c r="AH201" s="9" t="e">
        <f>#REF!</f>
        <v>#REF!</v>
      </c>
      <c r="AI201" s="9" t="e">
        <f>#REF!</f>
        <v>#REF!</v>
      </c>
      <c r="AJ201" s="17" t="e">
        <f t="shared" si="5"/>
        <v>#REF!</v>
      </c>
      <c r="AK201" s="9" t="e">
        <f t="shared" si="6"/>
        <v>#REF!</v>
      </c>
      <c r="AL201" s="17" t="e">
        <f t="shared" si="4"/>
        <v>#REF!</v>
      </c>
      <c r="AM201" s="17" t="e">
        <f t="shared" si="7"/>
        <v>#REF!</v>
      </c>
      <c r="AN201" s="9" t="e">
        <f t="shared" si="8"/>
        <v>#REF!</v>
      </c>
    </row>
    <row r="202" spans="1:40">
      <c r="B202" t="s">
        <v>116</v>
      </c>
      <c r="C202" s="9" t="e">
        <f>#REF!</f>
        <v>#REF!</v>
      </c>
      <c r="D202" s="9" t="e">
        <f>#REF!</f>
        <v>#REF!</v>
      </c>
      <c r="E202" s="9" t="e">
        <f>#REF!</f>
        <v>#REF!</v>
      </c>
      <c r="F202" s="9" t="e">
        <f>#REF!</f>
        <v>#REF!</v>
      </c>
      <c r="G202" s="9" t="e">
        <f>#REF!</f>
        <v>#REF!</v>
      </c>
      <c r="H202" s="9" t="e">
        <f>#REF!</f>
        <v>#REF!</v>
      </c>
      <c r="I202" s="9" t="e">
        <f>#REF!</f>
        <v>#REF!</v>
      </c>
      <c r="J202" s="9" t="e">
        <f>#REF!</f>
        <v>#REF!</v>
      </c>
      <c r="K202" s="9" t="e">
        <f>#REF!</f>
        <v>#REF!</v>
      </c>
      <c r="L202" s="9" t="e">
        <f>#REF!</f>
        <v>#REF!</v>
      </c>
      <c r="M202" s="9" t="e">
        <f>#REF!</f>
        <v>#REF!</v>
      </c>
      <c r="N202" s="9" t="e">
        <f>#REF!</f>
        <v>#REF!</v>
      </c>
      <c r="O202" s="9" t="e">
        <f>#REF!</f>
        <v>#REF!</v>
      </c>
      <c r="P202" s="9" t="e">
        <f>#REF!</f>
        <v>#REF!</v>
      </c>
      <c r="Q202" s="9" t="e">
        <f>#REF!</f>
        <v>#REF!</v>
      </c>
      <c r="R202" s="9" t="e">
        <f>#REF!</f>
        <v>#REF!</v>
      </c>
      <c r="S202" s="9" t="e">
        <f>#REF!</f>
        <v>#REF!</v>
      </c>
      <c r="T202" s="9" t="e">
        <f>#REF!</f>
        <v>#REF!</v>
      </c>
      <c r="U202" s="9" t="e">
        <f>#REF!</f>
        <v>#REF!</v>
      </c>
      <c r="V202" s="9" t="e">
        <f>#REF!</f>
        <v>#REF!</v>
      </c>
      <c r="W202" s="9" t="e">
        <f>#REF!</f>
        <v>#REF!</v>
      </c>
      <c r="X202" s="9" t="e">
        <f>#REF!</f>
        <v>#REF!</v>
      </c>
      <c r="Y202" s="9" t="e">
        <f>#REF!</f>
        <v>#REF!</v>
      </c>
      <c r="Z202" s="9" t="e">
        <f>#REF!</f>
        <v>#REF!</v>
      </c>
      <c r="AA202" s="9" t="e">
        <f>#REF!</f>
        <v>#REF!</v>
      </c>
      <c r="AB202" s="9" t="e">
        <f>#REF!</f>
        <v>#REF!</v>
      </c>
      <c r="AC202" s="9" t="e">
        <f>#REF!</f>
        <v>#REF!</v>
      </c>
      <c r="AD202" s="9" t="e">
        <f>#REF!</f>
        <v>#REF!</v>
      </c>
      <c r="AE202" s="9" t="e">
        <f>#REF!</f>
        <v>#REF!</v>
      </c>
      <c r="AF202" s="9" t="e">
        <f>#REF!</f>
        <v>#REF!</v>
      </c>
      <c r="AG202" s="9" t="e">
        <f>#REF!</f>
        <v>#REF!</v>
      </c>
      <c r="AH202" s="9" t="e">
        <f>#REF!</f>
        <v>#REF!</v>
      </c>
      <c r="AI202" s="9" t="e">
        <f>#REF!</f>
        <v>#REF!</v>
      </c>
      <c r="AJ202" s="17" t="e">
        <f t="shared" si="5"/>
        <v>#REF!</v>
      </c>
      <c r="AK202" s="9" t="e">
        <f t="shared" si="6"/>
        <v>#REF!</v>
      </c>
      <c r="AL202" s="17" t="e">
        <f t="shared" si="4"/>
        <v>#REF!</v>
      </c>
      <c r="AM202" s="17" t="e">
        <f t="shared" si="7"/>
        <v>#REF!</v>
      </c>
      <c r="AN202" s="9" t="e">
        <f t="shared" si="8"/>
        <v>#REF!</v>
      </c>
    </row>
    <row r="203" spans="1:40">
      <c r="B203" t="s">
        <v>432</v>
      </c>
      <c r="C203" s="9" t="e">
        <f>#REF!</f>
        <v>#REF!</v>
      </c>
      <c r="D203" s="9" t="e">
        <f>#REF!</f>
        <v>#REF!</v>
      </c>
      <c r="E203" s="9" t="e">
        <f>#REF!</f>
        <v>#REF!</v>
      </c>
      <c r="F203" s="9" t="e">
        <f>#REF!</f>
        <v>#REF!</v>
      </c>
      <c r="G203" s="9" t="e">
        <f>#REF!</f>
        <v>#REF!</v>
      </c>
      <c r="H203" s="9" t="e">
        <f>#REF!</f>
        <v>#REF!</v>
      </c>
      <c r="I203" s="9" t="e">
        <f>#REF!</f>
        <v>#REF!</v>
      </c>
      <c r="J203" s="9" t="e">
        <f>#REF!</f>
        <v>#REF!</v>
      </c>
      <c r="K203" s="9" t="e">
        <f>#REF!</f>
        <v>#REF!</v>
      </c>
      <c r="L203" s="9" t="e">
        <f>#REF!</f>
        <v>#REF!</v>
      </c>
      <c r="M203" s="9" t="e">
        <f>#REF!</f>
        <v>#REF!</v>
      </c>
      <c r="N203" s="9" t="e">
        <f>#REF!</f>
        <v>#REF!</v>
      </c>
      <c r="O203" s="9" t="e">
        <f>#REF!</f>
        <v>#REF!</v>
      </c>
      <c r="P203" s="9" t="e">
        <f>#REF!</f>
        <v>#REF!</v>
      </c>
      <c r="Q203" s="9" t="e">
        <f>#REF!</f>
        <v>#REF!</v>
      </c>
      <c r="R203" s="9" t="e">
        <f>#REF!</f>
        <v>#REF!</v>
      </c>
      <c r="S203" s="9" t="e">
        <f>#REF!</f>
        <v>#REF!</v>
      </c>
      <c r="T203" s="9" t="e">
        <f>#REF!</f>
        <v>#REF!</v>
      </c>
      <c r="U203" s="9" t="e">
        <f>#REF!</f>
        <v>#REF!</v>
      </c>
      <c r="V203" s="9" t="e">
        <f>#REF!</f>
        <v>#REF!</v>
      </c>
      <c r="W203" s="9" t="e">
        <f>#REF!</f>
        <v>#REF!</v>
      </c>
      <c r="X203" s="9" t="e">
        <f>#REF!</f>
        <v>#REF!</v>
      </c>
      <c r="Y203" s="9" t="e">
        <f>#REF!</f>
        <v>#REF!</v>
      </c>
      <c r="Z203" s="9" t="e">
        <f>#REF!</f>
        <v>#REF!</v>
      </c>
      <c r="AA203" s="9" t="e">
        <f>#REF!</f>
        <v>#REF!</v>
      </c>
      <c r="AB203" s="9" t="e">
        <f>#REF!</f>
        <v>#REF!</v>
      </c>
      <c r="AC203" s="9" t="e">
        <f>#REF!</f>
        <v>#REF!</v>
      </c>
      <c r="AD203" s="9" t="e">
        <f>#REF!</f>
        <v>#REF!</v>
      </c>
      <c r="AE203" s="9" t="e">
        <f>#REF!</f>
        <v>#REF!</v>
      </c>
      <c r="AF203" s="9" t="e">
        <f>#REF!</f>
        <v>#REF!</v>
      </c>
      <c r="AG203" s="9" t="e">
        <f>#REF!</f>
        <v>#REF!</v>
      </c>
      <c r="AH203" s="9" t="e">
        <f>#REF!</f>
        <v>#REF!</v>
      </c>
      <c r="AI203" s="9" t="e">
        <f>#REF!</f>
        <v>#REF!</v>
      </c>
      <c r="AJ203" s="17" t="e">
        <f>AI203/AH203-1</f>
        <v>#REF!</v>
      </c>
      <c r="AK203" s="9" t="e">
        <f t="shared" si="6"/>
        <v>#REF!</v>
      </c>
      <c r="AL203" s="17" t="e">
        <f t="shared" si="4"/>
        <v>#REF!</v>
      </c>
      <c r="AM203" s="17" t="e">
        <f t="shared" si="7"/>
        <v>#REF!</v>
      </c>
      <c r="AN203" s="9" t="e">
        <f t="shared" si="8"/>
        <v>#REF!</v>
      </c>
    </row>
    <row r="204" spans="1:40">
      <c r="B204" t="s">
        <v>121</v>
      </c>
      <c r="C204" s="9" t="e">
        <f>#REF!</f>
        <v>#REF!</v>
      </c>
      <c r="D204" s="9" t="e">
        <f>#REF!</f>
        <v>#REF!</v>
      </c>
      <c r="E204" s="9" t="e">
        <f>#REF!</f>
        <v>#REF!</v>
      </c>
      <c r="F204" s="9" t="e">
        <f>#REF!</f>
        <v>#REF!</v>
      </c>
      <c r="G204" s="9" t="e">
        <f>#REF!</f>
        <v>#REF!</v>
      </c>
      <c r="H204" s="9" t="e">
        <f>#REF!</f>
        <v>#REF!</v>
      </c>
      <c r="I204" s="9" t="e">
        <f>#REF!</f>
        <v>#REF!</v>
      </c>
      <c r="J204" s="9" t="e">
        <f>#REF!</f>
        <v>#REF!</v>
      </c>
      <c r="K204" s="9" t="e">
        <f>#REF!</f>
        <v>#REF!</v>
      </c>
      <c r="L204" s="9" t="e">
        <f>#REF!</f>
        <v>#REF!</v>
      </c>
      <c r="M204" s="9" t="e">
        <f>#REF!</f>
        <v>#REF!</v>
      </c>
      <c r="N204" s="9" t="e">
        <f>#REF!</f>
        <v>#REF!</v>
      </c>
      <c r="O204" s="9" t="e">
        <f>#REF!</f>
        <v>#REF!</v>
      </c>
      <c r="P204" s="9" t="e">
        <f>#REF!</f>
        <v>#REF!</v>
      </c>
      <c r="Q204" s="9" t="e">
        <f>#REF!</f>
        <v>#REF!</v>
      </c>
      <c r="R204" s="9" t="e">
        <f>#REF!</f>
        <v>#REF!</v>
      </c>
      <c r="S204" s="9" t="e">
        <f>#REF!</f>
        <v>#REF!</v>
      </c>
      <c r="T204" s="9" t="e">
        <f>#REF!</f>
        <v>#REF!</v>
      </c>
      <c r="U204" s="9" t="e">
        <f>#REF!</f>
        <v>#REF!</v>
      </c>
      <c r="V204" s="9" t="e">
        <f>#REF!</f>
        <v>#REF!</v>
      </c>
      <c r="W204" s="9" t="e">
        <f>#REF!</f>
        <v>#REF!</v>
      </c>
      <c r="X204" s="9" t="e">
        <f>#REF!</f>
        <v>#REF!</v>
      </c>
      <c r="Y204" s="9" t="e">
        <f>#REF!</f>
        <v>#REF!</v>
      </c>
      <c r="Z204" s="9" t="e">
        <f>#REF!</f>
        <v>#REF!</v>
      </c>
      <c r="AA204" s="9" t="e">
        <f>#REF!</f>
        <v>#REF!</v>
      </c>
      <c r="AB204" s="9" t="e">
        <f>#REF!</f>
        <v>#REF!</v>
      </c>
      <c r="AC204" s="9" t="e">
        <f>#REF!</f>
        <v>#REF!</v>
      </c>
      <c r="AD204" s="9" t="e">
        <f>#REF!</f>
        <v>#REF!</v>
      </c>
      <c r="AE204" s="9" t="e">
        <f>#REF!</f>
        <v>#REF!</v>
      </c>
      <c r="AF204" s="9" t="e">
        <f>#REF!</f>
        <v>#REF!</v>
      </c>
      <c r="AG204" s="9" t="e">
        <f>#REF!</f>
        <v>#REF!</v>
      </c>
      <c r="AH204" s="9" t="e">
        <f>#REF!</f>
        <v>#REF!</v>
      </c>
      <c r="AI204" s="9" t="e">
        <f>#REF!</f>
        <v>#REF!</v>
      </c>
      <c r="AJ204" s="17" t="e">
        <f t="shared" si="5"/>
        <v>#REF!</v>
      </c>
      <c r="AK204" s="9" t="e">
        <f t="shared" si="6"/>
        <v>#REF!</v>
      </c>
      <c r="AL204" s="17" t="e">
        <f t="shared" si="4"/>
        <v>#REF!</v>
      </c>
      <c r="AM204" s="17" t="e">
        <f t="shared" si="7"/>
        <v>#REF!</v>
      </c>
      <c r="AN204" s="9" t="e">
        <f t="shared" si="8"/>
        <v>#REF!</v>
      </c>
    </row>
    <row r="206" spans="1:40">
      <c r="AH206" s="9"/>
    </row>
    <row r="207" spans="1:40">
      <c r="AH207" s="9"/>
    </row>
    <row r="208" spans="1:40">
      <c r="Y208" s="9"/>
      <c r="Z208" s="9"/>
      <c r="AA208" s="9"/>
      <c r="AB208" s="9"/>
      <c r="AC208" s="9"/>
      <c r="AD208" s="9"/>
      <c r="AE208" s="9"/>
      <c r="AH208" s="9"/>
    </row>
    <row r="209" spans="14:34">
      <c r="Y209" s="9"/>
      <c r="Z209" s="9"/>
      <c r="AA209" s="9"/>
      <c r="AB209" s="9"/>
      <c r="AC209" s="9"/>
      <c r="AD209" s="9"/>
      <c r="AE209" s="9"/>
      <c r="AF209" s="9"/>
      <c r="AH209" s="9"/>
    </row>
    <row r="210" spans="14:34">
      <c r="Y210" s="9"/>
      <c r="Z210" s="9"/>
      <c r="AA210" s="9"/>
      <c r="AB210" s="9"/>
      <c r="AC210" s="9"/>
      <c r="AD210" s="9"/>
      <c r="AE210" s="9"/>
      <c r="AH210" s="9"/>
    </row>
    <row r="211" spans="14:34">
      <c r="Y211" s="9"/>
      <c r="Z211" s="9"/>
      <c r="AA211" s="9"/>
      <c r="AB211" s="9"/>
      <c r="AC211" s="9"/>
      <c r="AD211" s="9"/>
      <c r="AE211" s="9"/>
    </row>
    <row r="215" spans="14:34">
      <c r="N215" s="9"/>
      <c r="O215" s="9"/>
      <c r="P215" s="9"/>
      <c r="Q215" s="9"/>
      <c r="R215" s="9"/>
      <c r="S215" s="9"/>
      <c r="T215" s="9"/>
      <c r="U215" s="9"/>
      <c r="V215" s="9"/>
      <c r="W215" s="9"/>
      <c r="X215" s="9"/>
      <c r="Y215" s="9"/>
      <c r="Z215" s="9"/>
      <c r="AA215" s="9"/>
      <c r="AB215" s="9"/>
      <c r="AC215" s="9"/>
      <c r="AD215" s="9"/>
      <c r="AE215" s="9"/>
      <c r="AF215" s="9"/>
    </row>
    <row r="216" spans="14:34">
      <c r="N216" s="21"/>
      <c r="O216" s="21"/>
      <c r="P216" s="21"/>
      <c r="Q216" s="21"/>
      <c r="R216" s="21"/>
      <c r="S216" s="21"/>
      <c r="T216" s="21"/>
      <c r="U216" s="21"/>
      <c r="V216" s="21"/>
      <c r="W216" s="21"/>
      <c r="X216" s="21"/>
      <c r="Y216" s="21"/>
      <c r="Z216" s="21"/>
      <c r="AA216" s="21"/>
      <c r="AB216" s="21"/>
      <c r="AC216" s="21"/>
      <c r="AD216" s="21"/>
      <c r="AE216" s="21"/>
      <c r="AF216" s="21"/>
    </row>
    <row r="228" spans="1:40" s="28" customFormat="1" ht="14.4" thickBot="1"/>
    <row r="229" spans="1:40" ht="14.4">
      <c r="A229" s="64" t="s">
        <v>930</v>
      </c>
      <c r="AJ229" t="s">
        <v>430</v>
      </c>
      <c r="AK229" t="s">
        <v>430</v>
      </c>
      <c r="AM229" t="s">
        <v>429</v>
      </c>
      <c r="AN229" t="s">
        <v>429</v>
      </c>
    </row>
    <row r="230" spans="1:40">
      <c r="C230" t="s">
        <v>12</v>
      </c>
      <c r="D230" t="s">
        <v>13</v>
      </c>
      <c r="E230" t="s">
        <v>14</v>
      </c>
      <c r="F230" t="s">
        <v>15</v>
      </c>
      <c r="G230" t="s">
        <v>16</v>
      </c>
      <c r="H230" t="s">
        <v>17</v>
      </c>
      <c r="I230" t="s">
        <v>18</v>
      </c>
      <c r="J230" t="s">
        <v>19</v>
      </c>
      <c r="K230" t="s">
        <v>20</v>
      </c>
      <c r="L230" t="s">
        <v>21</v>
      </c>
      <c r="M230" t="s">
        <v>22</v>
      </c>
      <c r="N230" t="s">
        <v>23</v>
      </c>
      <c r="O230" t="s">
        <v>24</v>
      </c>
      <c r="P230" t="s">
        <v>25</v>
      </c>
      <c r="Q230" t="s">
        <v>26</v>
      </c>
      <c r="R230" t="s">
        <v>27</v>
      </c>
      <c r="S230" t="s">
        <v>28</v>
      </c>
      <c r="T230" t="s">
        <v>29</v>
      </c>
      <c r="U230" t="s">
        <v>30</v>
      </c>
      <c r="V230" t="s">
        <v>31</v>
      </c>
      <c r="W230" t="s">
        <v>32</v>
      </c>
      <c r="X230" t="s">
        <v>33</v>
      </c>
      <c r="Y230" t="s">
        <v>34</v>
      </c>
      <c r="Z230" t="s">
        <v>35</v>
      </c>
      <c r="AA230" t="s">
        <v>36</v>
      </c>
      <c r="AB230" t="s">
        <v>37</v>
      </c>
      <c r="AC230" t="s">
        <v>38</v>
      </c>
      <c r="AD230" t="s">
        <v>39</v>
      </c>
      <c r="AE230" t="s">
        <v>40</v>
      </c>
      <c r="AF230" t="s">
        <v>41</v>
      </c>
      <c r="AG230" t="s">
        <v>42</v>
      </c>
      <c r="AH230" t="s">
        <v>195</v>
      </c>
      <c r="AI230" t="s">
        <v>213</v>
      </c>
      <c r="AJ230" t="s">
        <v>135</v>
      </c>
      <c r="AK230" t="s">
        <v>136</v>
      </c>
      <c r="AL230" s="20" t="s">
        <v>101</v>
      </c>
      <c r="AM230" t="s">
        <v>135</v>
      </c>
      <c r="AN230" t="s">
        <v>136</v>
      </c>
    </row>
    <row r="231" spans="1:40">
      <c r="B231" t="s">
        <v>117</v>
      </c>
      <c r="C231" s="9" t="e">
        <f>#REF!</f>
        <v>#REF!</v>
      </c>
      <c r="D231" s="9" t="e">
        <f>#REF!</f>
        <v>#REF!</v>
      </c>
      <c r="E231" s="9" t="e">
        <f>#REF!</f>
        <v>#REF!</v>
      </c>
      <c r="F231" s="9" t="e">
        <f>#REF!</f>
        <v>#REF!</v>
      </c>
      <c r="G231" s="9" t="e">
        <f>#REF!</f>
        <v>#REF!</v>
      </c>
      <c r="H231" s="9" t="e">
        <f>#REF!</f>
        <v>#REF!</v>
      </c>
      <c r="I231" s="9" t="e">
        <f>#REF!</f>
        <v>#REF!</v>
      </c>
      <c r="J231" s="9" t="e">
        <f>#REF!</f>
        <v>#REF!</v>
      </c>
      <c r="K231" s="9" t="e">
        <f>#REF!</f>
        <v>#REF!</v>
      </c>
      <c r="L231" s="9" t="e">
        <f>#REF!</f>
        <v>#REF!</v>
      </c>
      <c r="M231" s="9" t="e">
        <f>#REF!</f>
        <v>#REF!</v>
      </c>
      <c r="N231" s="9" t="e">
        <f>#REF!</f>
        <v>#REF!</v>
      </c>
      <c r="O231" s="9" t="e">
        <f>#REF!</f>
        <v>#REF!</v>
      </c>
      <c r="P231" s="9" t="e">
        <f>#REF!</f>
        <v>#REF!</v>
      </c>
      <c r="Q231" s="9" t="e">
        <f>#REF!</f>
        <v>#REF!</v>
      </c>
      <c r="R231" s="9" t="e">
        <f>#REF!</f>
        <v>#REF!</v>
      </c>
      <c r="S231" s="9" t="e">
        <f>#REF!</f>
        <v>#REF!</v>
      </c>
      <c r="T231" s="9" t="e">
        <f>#REF!</f>
        <v>#REF!</v>
      </c>
      <c r="U231" s="9" t="e">
        <f>#REF!</f>
        <v>#REF!</v>
      </c>
      <c r="V231" s="9" t="e">
        <f>#REF!</f>
        <v>#REF!</v>
      </c>
      <c r="W231" s="9" t="e">
        <f>#REF!</f>
        <v>#REF!</v>
      </c>
      <c r="X231" s="9" t="e">
        <f>#REF!</f>
        <v>#REF!</v>
      </c>
      <c r="Y231" s="9" t="e">
        <f>#REF!</f>
        <v>#REF!</v>
      </c>
      <c r="Z231" s="9" t="e">
        <f>#REF!</f>
        <v>#REF!</v>
      </c>
      <c r="AA231" s="9" t="e">
        <f>#REF!</f>
        <v>#REF!</v>
      </c>
      <c r="AB231" s="9" t="e">
        <f>#REF!</f>
        <v>#REF!</v>
      </c>
      <c r="AC231" s="9" t="e">
        <f>#REF!</f>
        <v>#REF!</v>
      </c>
      <c r="AD231" s="9" t="e">
        <f>#REF!</f>
        <v>#REF!</v>
      </c>
      <c r="AE231" s="9" t="e">
        <f>#REF!</f>
        <v>#REF!</v>
      </c>
      <c r="AF231" s="9" t="e">
        <f>#REF!</f>
        <v>#REF!</v>
      </c>
      <c r="AG231" s="9" t="e">
        <f>#REF!</f>
        <v>#REF!</v>
      </c>
      <c r="AH231" s="9" t="e">
        <f>#REF!</f>
        <v>#REF!</v>
      </c>
      <c r="AI231" s="9" t="e">
        <f>#REF!</f>
        <v>#REF!</v>
      </c>
      <c r="AJ231" s="18" t="e">
        <f>AI231/AH231-1</f>
        <v>#REF!</v>
      </c>
      <c r="AK231" s="9" t="e">
        <f>AI231-AH231</f>
        <v>#REF!</v>
      </c>
      <c r="AL231" s="17" t="e">
        <f t="shared" ref="AL231:AL236" si="9">AK231/AK$235</f>
        <v>#REF!</v>
      </c>
      <c r="AM231" s="17" t="e">
        <f>AI231/W231-1</f>
        <v>#REF!</v>
      </c>
      <c r="AN231" s="9" t="e">
        <f>AI231-W231</f>
        <v>#REF!</v>
      </c>
    </row>
    <row r="232" spans="1:40">
      <c r="B232" t="s">
        <v>118</v>
      </c>
      <c r="C232" s="9" t="e">
        <f>#REF!</f>
        <v>#REF!</v>
      </c>
      <c r="D232" s="9" t="e">
        <f>#REF!</f>
        <v>#REF!</v>
      </c>
      <c r="E232" s="9" t="e">
        <f>#REF!</f>
        <v>#REF!</v>
      </c>
      <c r="F232" s="9" t="e">
        <f>#REF!</f>
        <v>#REF!</v>
      </c>
      <c r="G232" s="9" t="e">
        <f>#REF!</f>
        <v>#REF!</v>
      </c>
      <c r="H232" s="9" t="e">
        <f>#REF!</f>
        <v>#REF!</v>
      </c>
      <c r="I232" s="9" t="e">
        <f>#REF!</f>
        <v>#REF!</v>
      </c>
      <c r="J232" s="9" t="e">
        <f>#REF!</f>
        <v>#REF!</v>
      </c>
      <c r="K232" s="9" t="e">
        <f>#REF!</f>
        <v>#REF!</v>
      </c>
      <c r="L232" s="9" t="e">
        <f>#REF!</f>
        <v>#REF!</v>
      </c>
      <c r="M232" s="9" t="e">
        <f>#REF!</f>
        <v>#REF!</v>
      </c>
      <c r="N232" s="9" t="e">
        <f>#REF!</f>
        <v>#REF!</v>
      </c>
      <c r="O232" s="9" t="e">
        <f>#REF!</f>
        <v>#REF!</v>
      </c>
      <c r="P232" s="9" t="e">
        <f>#REF!</f>
        <v>#REF!</v>
      </c>
      <c r="Q232" s="9" t="e">
        <f>#REF!</f>
        <v>#REF!</v>
      </c>
      <c r="R232" s="9" t="e">
        <f>#REF!</f>
        <v>#REF!</v>
      </c>
      <c r="S232" s="9" t="e">
        <f>#REF!</f>
        <v>#REF!</v>
      </c>
      <c r="T232" s="9" t="e">
        <f>#REF!</f>
        <v>#REF!</v>
      </c>
      <c r="U232" s="9" t="e">
        <f>#REF!</f>
        <v>#REF!</v>
      </c>
      <c r="V232" s="9" t="e">
        <f>#REF!</f>
        <v>#REF!</v>
      </c>
      <c r="W232" s="9" t="e">
        <f>#REF!</f>
        <v>#REF!</v>
      </c>
      <c r="X232" s="9" t="e">
        <f>#REF!</f>
        <v>#REF!</v>
      </c>
      <c r="Y232" s="9" t="e">
        <f>#REF!</f>
        <v>#REF!</v>
      </c>
      <c r="Z232" s="9" t="e">
        <f>#REF!</f>
        <v>#REF!</v>
      </c>
      <c r="AA232" s="9" t="e">
        <f>#REF!</f>
        <v>#REF!</v>
      </c>
      <c r="AB232" s="9" t="e">
        <f>#REF!</f>
        <v>#REF!</v>
      </c>
      <c r="AC232" s="9" t="e">
        <f>#REF!</f>
        <v>#REF!</v>
      </c>
      <c r="AD232" s="9" t="e">
        <f>#REF!</f>
        <v>#REF!</v>
      </c>
      <c r="AE232" s="9" t="e">
        <f>#REF!</f>
        <v>#REF!</v>
      </c>
      <c r="AF232" s="9" t="e">
        <f>#REF!</f>
        <v>#REF!</v>
      </c>
      <c r="AG232" s="9" t="e">
        <f>#REF!</f>
        <v>#REF!</v>
      </c>
      <c r="AH232" s="9" t="e">
        <f>#REF!</f>
        <v>#REF!</v>
      </c>
      <c r="AI232" s="9" t="e">
        <f>#REF!</f>
        <v>#REF!</v>
      </c>
      <c r="AJ232" s="18" t="e">
        <f t="shared" ref="AJ232:AJ235" si="10">AI232/AH232-1</f>
        <v>#REF!</v>
      </c>
      <c r="AK232" s="9" t="e">
        <f t="shared" ref="AK232:AK235" si="11">AI232-AH232</f>
        <v>#REF!</v>
      </c>
      <c r="AL232" s="17" t="e">
        <f t="shared" si="9"/>
        <v>#REF!</v>
      </c>
      <c r="AM232" s="17" t="e">
        <f t="shared" ref="AM232:AM235" si="12">AI232/W232-1</f>
        <v>#REF!</v>
      </c>
      <c r="AN232" s="9" t="e">
        <f t="shared" ref="AN232:AN235" si="13">AI232-W232</f>
        <v>#REF!</v>
      </c>
    </row>
    <row r="233" spans="1:40">
      <c r="B233" t="s">
        <v>119</v>
      </c>
      <c r="C233" s="9" t="e">
        <f>#REF!</f>
        <v>#REF!</v>
      </c>
      <c r="D233" s="9" t="e">
        <f>#REF!</f>
        <v>#REF!</v>
      </c>
      <c r="E233" s="9" t="e">
        <f>#REF!</f>
        <v>#REF!</v>
      </c>
      <c r="F233" s="9" t="e">
        <f>#REF!</f>
        <v>#REF!</v>
      </c>
      <c r="G233" s="9" t="e">
        <f>#REF!</f>
        <v>#REF!</v>
      </c>
      <c r="H233" s="9" t="e">
        <f>#REF!</f>
        <v>#REF!</v>
      </c>
      <c r="I233" s="9" t="e">
        <f>#REF!</f>
        <v>#REF!</v>
      </c>
      <c r="J233" s="9" t="e">
        <f>#REF!</f>
        <v>#REF!</v>
      </c>
      <c r="K233" s="9" t="e">
        <f>#REF!</f>
        <v>#REF!</v>
      </c>
      <c r="L233" s="9" t="e">
        <f>#REF!</f>
        <v>#REF!</v>
      </c>
      <c r="M233" s="9" t="e">
        <f>#REF!</f>
        <v>#REF!</v>
      </c>
      <c r="N233" s="9" t="e">
        <f>#REF!</f>
        <v>#REF!</v>
      </c>
      <c r="O233" s="9" t="e">
        <f>#REF!</f>
        <v>#REF!</v>
      </c>
      <c r="P233" s="9" t="e">
        <f>#REF!</f>
        <v>#REF!</v>
      </c>
      <c r="Q233" s="9" t="e">
        <f>#REF!</f>
        <v>#REF!</v>
      </c>
      <c r="R233" s="9" t="e">
        <f>#REF!</f>
        <v>#REF!</v>
      </c>
      <c r="S233" s="9" t="e">
        <f>#REF!</f>
        <v>#REF!</v>
      </c>
      <c r="T233" s="9" t="e">
        <f>#REF!</f>
        <v>#REF!</v>
      </c>
      <c r="U233" s="9" t="e">
        <f>#REF!</f>
        <v>#REF!</v>
      </c>
      <c r="V233" s="9" t="e">
        <f>#REF!</f>
        <v>#REF!</v>
      </c>
      <c r="W233" s="9" t="e">
        <f>#REF!</f>
        <v>#REF!</v>
      </c>
      <c r="X233" s="9" t="e">
        <f>#REF!</f>
        <v>#REF!</v>
      </c>
      <c r="Y233" s="9" t="e">
        <f>#REF!</f>
        <v>#REF!</v>
      </c>
      <c r="Z233" s="9" t="e">
        <f>#REF!</f>
        <v>#REF!</v>
      </c>
      <c r="AA233" s="9" t="e">
        <f>#REF!</f>
        <v>#REF!</v>
      </c>
      <c r="AB233" s="9" t="e">
        <f>#REF!</f>
        <v>#REF!</v>
      </c>
      <c r="AC233" s="9" t="e">
        <f>#REF!</f>
        <v>#REF!</v>
      </c>
      <c r="AD233" s="9" t="e">
        <f>#REF!</f>
        <v>#REF!</v>
      </c>
      <c r="AE233" s="9" t="e">
        <f>#REF!</f>
        <v>#REF!</v>
      </c>
      <c r="AF233" s="9" t="e">
        <f>#REF!</f>
        <v>#REF!</v>
      </c>
      <c r="AG233" s="9" t="e">
        <f>#REF!</f>
        <v>#REF!</v>
      </c>
      <c r="AH233" s="9" t="e">
        <f>#REF!</f>
        <v>#REF!</v>
      </c>
      <c r="AI233" s="9" t="e">
        <f>#REF!</f>
        <v>#REF!</v>
      </c>
      <c r="AJ233" s="18" t="e">
        <f t="shared" si="10"/>
        <v>#REF!</v>
      </c>
      <c r="AK233" s="9" t="e">
        <f t="shared" si="11"/>
        <v>#REF!</v>
      </c>
      <c r="AL233" s="17" t="e">
        <f t="shared" si="9"/>
        <v>#REF!</v>
      </c>
      <c r="AM233" s="17" t="e">
        <f t="shared" si="12"/>
        <v>#REF!</v>
      </c>
      <c r="AN233" s="9" t="e">
        <f t="shared" si="13"/>
        <v>#REF!</v>
      </c>
    </row>
    <row r="234" spans="1:40">
      <c r="B234" t="s">
        <v>120</v>
      </c>
      <c r="C234" s="9" t="e">
        <f>C235-C231-C232-C233</f>
        <v>#REF!</v>
      </c>
      <c r="D234" s="9" t="e">
        <f t="shared" ref="D234:AI234" si="14">D235-D231-D232-D233</f>
        <v>#REF!</v>
      </c>
      <c r="E234" s="9" t="e">
        <f t="shared" si="14"/>
        <v>#REF!</v>
      </c>
      <c r="F234" s="9" t="e">
        <f t="shared" si="14"/>
        <v>#REF!</v>
      </c>
      <c r="G234" s="9" t="e">
        <f t="shared" si="14"/>
        <v>#REF!</v>
      </c>
      <c r="H234" s="9" t="e">
        <f t="shared" si="14"/>
        <v>#REF!</v>
      </c>
      <c r="I234" s="9" t="e">
        <f t="shared" si="14"/>
        <v>#REF!</v>
      </c>
      <c r="J234" s="9" t="e">
        <f t="shared" si="14"/>
        <v>#REF!</v>
      </c>
      <c r="K234" s="9" t="e">
        <f t="shared" si="14"/>
        <v>#REF!</v>
      </c>
      <c r="L234" s="9" t="e">
        <f t="shared" si="14"/>
        <v>#REF!</v>
      </c>
      <c r="M234" s="9" t="e">
        <f t="shared" si="14"/>
        <v>#REF!</v>
      </c>
      <c r="N234" s="9" t="e">
        <f t="shared" si="14"/>
        <v>#REF!</v>
      </c>
      <c r="O234" s="9" t="e">
        <f t="shared" si="14"/>
        <v>#REF!</v>
      </c>
      <c r="P234" s="9" t="e">
        <f t="shared" si="14"/>
        <v>#REF!</v>
      </c>
      <c r="Q234" s="9" t="e">
        <f t="shared" si="14"/>
        <v>#REF!</v>
      </c>
      <c r="R234" s="9" t="e">
        <f t="shared" si="14"/>
        <v>#REF!</v>
      </c>
      <c r="S234" s="9" t="e">
        <f t="shared" si="14"/>
        <v>#REF!</v>
      </c>
      <c r="T234" s="9" t="e">
        <f t="shared" si="14"/>
        <v>#REF!</v>
      </c>
      <c r="U234" s="9" t="e">
        <f t="shared" si="14"/>
        <v>#REF!</v>
      </c>
      <c r="V234" s="9" t="e">
        <f t="shared" si="14"/>
        <v>#REF!</v>
      </c>
      <c r="W234" s="9" t="e">
        <f t="shared" si="14"/>
        <v>#REF!</v>
      </c>
      <c r="X234" s="9" t="e">
        <f t="shared" si="14"/>
        <v>#REF!</v>
      </c>
      <c r="Y234" s="9" t="e">
        <f t="shared" si="14"/>
        <v>#REF!</v>
      </c>
      <c r="Z234" s="9" t="e">
        <f t="shared" si="14"/>
        <v>#REF!</v>
      </c>
      <c r="AA234" s="9" t="e">
        <f t="shared" si="14"/>
        <v>#REF!</v>
      </c>
      <c r="AB234" s="9" t="e">
        <f t="shared" si="14"/>
        <v>#REF!</v>
      </c>
      <c r="AC234" s="9" t="e">
        <f t="shared" si="14"/>
        <v>#REF!</v>
      </c>
      <c r="AD234" s="9" t="e">
        <f t="shared" si="14"/>
        <v>#REF!</v>
      </c>
      <c r="AE234" s="9" t="e">
        <f t="shared" si="14"/>
        <v>#REF!</v>
      </c>
      <c r="AF234" s="9" t="e">
        <f t="shared" si="14"/>
        <v>#REF!</v>
      </c>
      <c r="AG234" s="9" t="e">
        <f t="shared" si="14"/>
        <v>#REF!</v>
      </c>
      <c r="AH234" s="9" t="e">
        <f t="shared" si="14"/>
        <v>#REF!</v>
      </c>
      <c r="AI234" s="9" t="e">
        <f t="shared" si="14"/>
        <v>#REF!</v>
      </c>
      <c r="AJ234" s="18" t="e">
        <f t="shared" si="10"/>
        <v>#REF!</v>
      </c>
      <c r="AK234" s="9" t="e">
        <f t="shared" si="11"/>
        <v>#REF!</v>
      </c>
      <c r="AL234" s="17" t="e">
        <f t="shared" si="9"/>
        <v>#REF!</v>
      </c>
      <c r="AM234" s="17" t="e">
        <f t="shared" si="12"/>
        <v>#REF!</v>
      </c>
      <c r="AN234" s="9" t="e">
        <f t="shared" si="13"/>
        <v>#REF!</v>
      </c>
    </row>
    <row r="235" spans="1:40">
      <c r="B235" t="s">
        <v>121</v>
      </c>
      <c r="C235" s="19" t="e">
        <f>#REF!</f>
        <v>#REF!</v>
      </c>
      <c r="D235" s="19" t="e">
        <f>#REF!</f>
        <v>#REF!</v>
      </c>
      <c r="E235" s="19" t="e">
        <f>#REF!</f>
        <v>#REF!</v>
      </c>
      <c r="F235" s="19" t="e">
        <f>#REF!</f>
        <v>#REF!</v>
      </c>
      <c r="G235" s="19" t="e">
        <f>#REF!</f>
        <v>#REF!</v>
      </c>
      <c r="H235" s="19" t="e">
        <f>#REF!</f>
        <v>#REF!</v>
      </c>
      <c r="I235" s="19" t="e">
        <f>#REF!</f>
        <v>#REF!</v>
      </c>
      <c r="J235" s="19" t="e">
        <f>#REF!</f>
        <v>#REF!</v>
      </c>
      <c r="K235" s="19" t="e">
        <f>#REF!</f>
        <v>#REF!</v>
      </c>
      <c r="L235" s="19" t="e">
        <f>#REF!</f>
        <v>#REF!</v>
      </c>
      <c r="M235" s="19" t="e">
        <f>#REF!</f>
        <v>#REF!</v>
      </c>
      <c r="N235" s="19" t="e">
        <f>#REF!</f>
        <v>#REF!</v>
      </c>
      <c r="O235" s="19" t="e">
        <f>#REF!</f>
        <v>#REF!</v>
      </c>
      <c r="P235" s="19" t="e">
        <f>#REF!</f>
        <v>#REF!</v>
      </c>
      <c r="Q235" s="19" t="e">
        <f>#REF!</f>
        <v>#REF!</v>
      </c>
      <c r="R235" s="19" t="e">
        <f>#REF!</f>
        <v>#REF!</v>
      </c>
      <c r="S235" s="19" t="e">
        <f>#REF!</f>
        <v>#REF!</v>
      </c>
      <c r="T235" s="19" t="e">
        <f>#REF!</f>
        <v>#REF!</v>
      </c>
      <c r="U235" s="19" t="e">
        <f>#REF!</f>
        <v>#REF!</v>
      </c>
      <c r="V235" s="19" t="e">
        <f>#REF!</f>
        <v>#REF!</v>
      </c>
      <c r="W235" s="19" t="e">
        <f>#REF!</f>
        <v>#REF!</v>
      </c>
      <c r="X235" s="19" t="e">
        <f>#REF!</f>
        <v>#REF!</v>
      </c>
      <c r="Y235" s="19" t="e">
        <f>#REF!</f>
        <v>#REF!</v>
      </c>
      <c r="Z235" s="19" t="e">
        <f>#REF!</f>
        <v>#REF!</v>
      </c>
      <c r="AA235" s="19" t="e">
        <f>#REF!</f>
        <v>#REF!</v>
      </c>
      <c r="AB235" s="19" t="e">
        <f>#REF!</f>
        <v>#REF!</v>
      </c>
      <c r="AC235" s="19" t="e">
        <f>#REF!</f>
        <v>#REF!</v>
      </c>
      <c r="AD235" s="19" t="e">
        <f>#REF!</f>
        <v>#REF!</v>
      </c>
      <c r="AE235" s="19" t="e">
        <f>#REF!</f>
        <v>#REF!</v>
      </c>
      <c r="AF235" s="19" t="e">
        <f>#REF!</f>
        <v>#REF!</v>
      </c>
      <c r="AG235" s="19" t="e">
        <f>#REF!</f>
        <v>#REF!</v>
      </c>
      <c r="AH235" s="19" t="e">
        <f>#REF!</f>
        <v>#REF!</v>
      </c>
      <c r="AI235" s="19" t="e">
        <f>#REF!</f>
        <v>#REF!</v>
      </c>
      <c r="AJ235" s="18" t="e">
        <f t="shared" si="10"/>
        <v>#REF!</v>
      </c>
      <c r="AK235" s="9" t="e">
        <f t="shared" si="11"/>
        <v>#REF!</v>
      </c>
      <c r="AL235" s="17" t="e">
        <f t="shared" si="9"/>
        <v>#REF!</v>
      </c>
      <c r="AM235" s="17" t="e">
        <f t="shared" si="12"/>
        <v>#REF!</v>
      </c>
      <c r="AN235" s="9" t="e">
        <f t="shared" si="13"/>
        <v>#REF!</v>
      </c>
    </row>
    <row r="236" spans="1:40">
      <c r="AK236" s="12"/>
      <c r="AL236" s="17" t="e">
        <f t="shared" si="9"/>
        <v>#REF!</v>
      </c>
    </row>
    <row r="237" spans="1:40">
      <c r="AH237" s="9"/>
      <c r="AI237" s="9"/>
      <c r="AJ237" s="9"/>
      <c r="AK237" s="9"/>
    </row>
    <row r="238" spans="1:40">
      <c r="AH238" s="9"/>
      <c r="AI238" s="9"/>
      <c r="AJ238" s="9"/>
      <c r="AK238" s="9"/>
    </row>
    <row r="239" spans="1:40">
      <c r="AH239" s="9"/>
      <c r="AI239" s="9"/>
      <c r="AJ239" s="9"/>
      <c r="AK239" s="9"/>
    </row>
    <row r="240" spans="1:40">
      <c r="AH240" s="9"/>
      <c r="AI240" s="9"/>
      <c r="AJ240" s="9"/>
      <c r="AK240" s="9"/>
    </row>
    <row r="241" spans="20:37">
      <c r="T241" s="18"/>
      <c r="AF241" s="18"/>
      <c r="AG241" s="18"/>
      <c r="AH241" s="9"/>
      <c r="AI241" s="9"/>
      <c r="AJ241" s="9"/>
      <c r="AK241" s="9"/>
    </row>
    <row r="260" spans="1:50" s="28" customFormat="1" ht="14.4" thickBot="1"/>
    <row r="261" spans="1:50">
      <c r="A261" s="64" t="s">
        <v>931</v>
      </c>
    </row>
    <row r="262" spans="1:50">
      <c r="C262" s="66">
        <v>43466</v>
      </c>
      <c r="D262" s="66">
        <v>43497</v>
      </c>
      <c r="E262" s="66">
        <v>43525</v>
      </c>
      <c r="F262" s="66">
        <v>43556</v>
      </c>
      <c r="G262" s="66">
        <v>43586</v>
      </c>
      <c r="H262" s="66">
        <v>43617</v>
      </c>
      <c r="I262" s="66">
        <v>43647</v>
      </c>
      <c r="J262" s="66">
        <v>43678</v>
      </c>
      <c r="K262" s="66">
        <v>43709</v>
      </c>
      <c r="L262" s="66">
        <v>43739</v>
      </c>
      <c r="M262" s="66">
        <v>43770</v>
      </c>
      <c r="N262" s="66">
        <v>43800</v>
      </c>
      <c r="O262" s="66">
        <v>43831</v>
      </c>
      <c r="P262" s="66">
        <v>43862</v>
      </c>
      <c r="Q262" s="66">
        <v>43891</v>
      </c>
      <c r="R262" s="66">
        <v>43922</v>
      </c>
      <c r="S262" s="66">
        <v>43952</v>
      </c>
      <c r="T262" s="66">
        <v>43983</v>
      </c>
      <c r="U262" s="66">
        <v>44013</v>
      </c>
      <c r="V262" s="66">
        <v>44044</v>
      </c>
      <c r="W262" s="66">
        <v>44075</v>
      </c>
      <c r="X262" s="66">
        <v>44105</v>
      </c>
      <c r="Y262" s="66">
        <v>44136</v>
      </c>
      <c r="Z262" s="66">
        <v>44166</v>
      </c>
      <c r="AA262" s="66">
        <v>44197</v>
      </c>
      <c r="AB262" s="66">
        <v>44228</v>
      </c>
      <c r="AC262" s="66">
        <v>44256</v>
      </c>
      <c r="AD262" s="66">
        <v>44287</v>
      </c>
      <c r="AE262" s="66">
        <v>44317</v>
      </c>
      <c r="AF262" s="66">
        <v>44348</v>
      </c>
      <c r="AG262" s="66">
        <v>44378</v>
      </c>
      <c r="AH262" s="66">
        <v>44409</v>
      </c>
      <c r="AI262" s="66">
        <v>44440</v>
      </c>
      <c r="AJ262" s="66">
        <v>44470</v>
      </c>
      <c r="AK262" s="66">
        <v>44501</v>
      </c>
      <c r="AL262" s="66">
        <v>44531</v>
      </c>
      <c r="AM262" s="66">
        <v>44562</v>
      </c>
      <c r="AN262" s="66">
        <v>44593</v>
      </c>
      <c r="AO262" s="66">
        <v>44621</v>
      </c>
      <c r="AP262" s="66">
        <v>44652</v>
      </c>
      <c r="AQ262" s="66">
        <v>44682</v>
      </c>
      <c r="AR262" s="66">
        <v>44713</v>
      </c>
      <c r="AS262" s="66">
        <v>44743</v>
      </c>
      <c r="AT262" s="66">
        <v>44774</v>
      </c>
      <c r="AU262" s="66">
        <v>44805</v>
      </c>
      <c r="AV262" s="66">
        <v>44835</v>
      </c>
      <c r="AW262" s="66">
        <v>44866</v>
      </c>
      <c r="AX262" s="66">
        <v>44896</v>
      </c>
    </row>
    <row r="263" spans="1:50">
      <c r="B263" t="s">
        <v>918</v>
      </c>
      <c r="C263" t="e">
        <f>STEO_macro_fuels!MM17</f>
        <v>#REF!</v>
      </c>
      <c r="D263" t="e">
        <f>STEO_macro_fuels!MN17</f>
        <v>#REF!</v>
      </c>
      <c r="E263" t="e">
        <f>STEO_macro_fuels!MO17</f>
        <v>#REF!</v>
      </c>
      <c r="F263" t="e">
        <f>STEO_macro_fuels!MP17</f>
        <v>#REF!</v>
      </c>
      <c r="G263" t="e">
        <f>STEO_macro_fuels!MQ17</f>
        <v>#REF!</v>
      </c>
      <c r="H263" t="e">
        <f>STEO_macro_fuels!MR17</f>
        <v>#REF!</v>
      </c>
      <c r="I263" t="e">
        <f>STEO_macro_fuels!MS17</f>
        <v>#REF!</v>
      </c>
      <c r="J263" t="e">
        <f>STEO_macro_fuels!MT17</f>
        <v>#REF!</v>
      </c>
      <c r="K263" t="e">
        <f>STEO_macro_fuels!MU17</f>
        <v>#REF!</v>
      </c>
      <c r="L263" t="e">
        <f>STEO_macro_fuels!MV17</f>
        <v>#REF!</v>
      </c>
      <c r="M263" t="e">
        <f>STEO_macro_fuels!MW17</f>
        <v>#REF!</v>
      </c>
      <c r="N263" t="e">
        <f>STEO_macro_fuels!MX17</f>
        <v>#REF!</v>
      </c>
      <c r="O263" t="e">
        <f>STEO_macro_fuels!MY17</f>
        <v>#REF!</v>
      </c>
      <c r="P263" t="e">
        <f>STEO_macro_fuels!MZ17</f>
        <v>#REF!</v>
      </c>
      <c r="Q263" t="e">
        <f>STEO_macro_fuels!NA17</f>
        <v>#REF!</v>
      </c>
      <c r="R263" t="e">
        <f>STEO_macro_fuels!NB17</f>
        <v>#REF!</v>
      </c>
      <c r="S263" t="e">
        <f>STEO_macro_fuels!NC17</f>
        <v>#REF!</v>
      </c>
      <c r="T263" t="e">
        <f>STEO_macro_fuels!ND17</f>
        <v>#REF!</v>
      </c>
      <c r="U263" t="e">
        <f>STEO_macro_fuels!NE17</f>
        <v>#REF!</v>
      </c>
      <c r="V263" t="e">
        <f>STEO_macro_fuels!NF17</f>
        <v>#REF!</v>
      </c>
      <c r="W263" t="e">
        <f>STEO_macro_fuels!NG17</f>
        <v>#REF!</v>
      </c>
      <c r="X263" t="e">
        <f>STEO_macro_fuels!NH17</f>
        <v>#REF!</v>
      </c>
      <c r="Y263" t="e">
        <f>STEO_macro_fuels!NI17</f>
        <v>#REF!</v>
      </c>
      <c r="Z263" t="e">
        <f>STEO_macro_fuels!NJ17</f>
        <v>#REF!</v>
      </c>
      <c r="AA263" t="e">
        <f>STEO_macro_fuels!NK17</f>
        <v>#REF!</v>
      </c>
      <c r="AB263" t="e">
        <f>STEO_macro_fuels!NL17</f>
        <v>#REF!</v>
      </c>
      <c r="AC263" t="e">
        <f>STEO_macro_fuels!NM17</f>
        <v>#REF!</v>
      </c>
      <c r="AD263" t="e">
        <f>STEO_macro_fuels!NN17</f>
        <v>#REF!</v>
      </c>
      <c r="AE263" t="e">
        <f>STEO_macro_fuels!NO17</f>
        <v>#REF!</v>
      </c>
      <c r="AF263" t="e">
        <f>STEO_macro_fuels!NP17</f>
        <v>#REF!</v>
      </c>
      <c r="AG263" t="e">
        <f>STEO_macro_fuels!NQ17</f>
        <v>#REF!</v>
      </c>
      <c r="AH263" t="e">
        <f>STEO_macro_fuels!NR17</f>
        <v>#REF!</v>
      </c>
      <c r="AI263" t="e">
        <f>STEO_macro_fuels!NS17</f>
        <v>#REF!</v>
      </c>
      <c r="AJ263" t="e">
        <f>STEO_macro_fuels!NT17</f>
        <v>#REF!</v>
      </c>
      <c r="AK263" t="e">
        <f>STEO_macro_fuels!NU17</f>
        <v>#REF!</v>
      </c>
      <c r="AL263" t="e">
        <f>STEO_macro_fuels!NV17</f>
        <v>#REF!</v>
      </c>
      <c r="AM263" t="e">
        <f>STEO_macro_fuels!NW17</f>
        <v>#REF!</v>
      </c>
      <c r="AN263" t="e">
        <f>STEO_macro_fuels!NX17</f>
        <v>#REF!</v>
      </c>
      <c r="AO263" t="e">
        <f>STEO_macro_fuels!NY17</f>
        <v>#REF!</v>
      </c>
      <c r="AP263" t="e">
        <f>STEO_macro_fuels!NZ17</f>
        <v>#REF!</v>
      </c>
      <c r="AQ263" t="e">
        <f>STEO_macro_fuels!OA17</f>
        <v>#REF!</v>
      </c>
      <c r="AR263" t="e">
        <f>STEO_macro_fuels!OB17</f>
        <v>#REF!</v>
      </c>
      <c r="AS263" t="e">
        <f>STEO_macro_fuels!OC17</f>
        <v>#REF!</v>
      </c>
      <c r="AT263" t="e">
        <f>STEO_macro_fuels!OD17</f>
        <v>#REF!</v>
      </c>
      <c r="AU263" t="e">
        <f>STEO_macro_fuels!OE17</f>
        <v>#REF!</v>
      </c>
      <c r="AV263" t="e">
        <f>STEO_macro_fuels!OF17</f>
        <v>#REF!</v>
      </c>
      <c r="AW263" t="e">
        <f>STEO_macro_fuels!OG17</f>
        <v>#REF!</v>
      </c>
      <c r="AX263" t="e">
        <f>STEO_macro_fuels!OH17</f>
        <v>#REF!</v>
      </c>
    </row>
    <row r="264" spans="1:50">
      <c r="B264" t="s">
        <v>947</v>
      </c>
      <c r="C264" s="16" t="e">
        <f>STEO_macro_fuels!MM22 / 100</f>
        <v>#REF!</v>
      </c>
      <c r="D264" s="16" t="e">
        <f>STEO_macro_fuels!MN22 / 100</f>
        <v>#REF!</v>
      </c>
      <c r="E264" s="16" t="e">
        <f>STEO_macro_fuels!MO22 / 100</f>
        <v>#REF!</v>
      </c>
      <c r="F264" s="16" t="e">
        <f>STEO_macro_fuels!MP22 / 100</f>
        <v>#REF!</v>
      </c>
      <c r="G264" s="16" t="e">
        <f>STEO_macro_fuels!MQ22 / 100</f>
        <v>#REF!</v>
      </c>
      <c r="H264" s="16" t="e">
        <f>STEO_macro_fuels!MR22 / 100</f>
        <v>#REF!</v>
      </c>
      <c r="I264" s="16" t="e">
        <f>STEO_macro_fuels!MS22 / 100</f>
        <v>#REF!</v>
      </c>
      <c r="J264" s="16" t="e">
        <f>STEO_macro_fuels!MT22 / 100</f>
        <v>#REF!</v>
      </c>
      <c r="K264" s="16" t="e">
        <f>STEO_macro_fuels!MU22 / 100</f>
        <v>#REF!</v>
      </c>
      <c r="L264" s="16" t="e">
        <f>STEO_macro_fuels!MV22 / 100</f>
        <v>#REF!</v>
      </c>
      <c r="M264" s="16" t="e">
        <f>STEO_macro_fuels!MW22 / 100</f>
        <v>#REF!</v>
      </c>
      <c r="N264" s="16" t="e">
        <f>STEO_macro_fuels!MX22 / 100</f>
        <v>#REF!</v>
      </c>
      <c r="O264" s="16" t="e">
        <f>STEO_macro_fuels!MY22 / 100</f>
        <v>#REF!</v>
      </c>
      <c r="P264" s="16" t="e">
        <f>STEO_macro_fuels!MZ22 / 100</f>
        <v>#REF!</v>
      </c>
      <c r="Q264" s="16" t="e">
        <f>STEO_macro_fuels!NA22 / 100</f>
        <v>#REF!</v>
      </c>
      <c r="R264" s="16" t="e">
        <f>STEO_macro_fuels!NB22 / 100</f>
        <v>#REF!</v>
      </c>
      <c r="S264" s="16" t="e">
        <f>STEO_macro_fuels!NC22 / 100</f>
        <v>#REF!</v>
      </c>
      <c r="T264" s="16" t="e">
        <f>STEO_macro_fuels!ND22 / 100</f>
        <v>#REF!</v>
      </c>
      <c r="U264" s="16" t="e">
        <f>STEO_macro_fuels!NE22 / 100</f>
        <v>#REF!</v>
      </c>
      <c r="V264" s="16" t="e">
        <f>STEO_macro_fuels!NF22 / 100</f>
        <v>#REF!</v>
      </c>
      <c r="W264" s="16" t="e">
        <f>STEO_macro_fuels!NG22 / 100</f>
        <v>#REF!</v>
      </c>
      <c r="X264" s="16" t="e">
        <f>STEO_macro_fuels!NH22 / 100</f>
        <v>#REF!</v>
      </c>
      <c r="Y264" s="16" t="e">
        <f>STEO_macro_fuels!NI22 / 100</f>
        <v>#REF!</v>
      </c>
      <c r="Z264" s="16" t="e">
        <f>STEO_macro_fuels!NJ22 / 100</f>
        <v>#REF!</v>
      </c>
      <c r="AA264" s="16" t="e">
        <f>STEO_macro_fuels!NK22 / 100</f>
        <v>#REF!</v>
      </c>
      <c r="AB264" s="16" t="e">
        <f>STEO_macro_fuels!NL22 / 100</f>
        <v>#REF!</v>
      </c>
      <c r="AC264" s="16" t="e">
        <f>STEO_macro_fuels!NM22 / 100</f>
        <v>#REF!</v>
      </c>
      <c r="AD264" s="16" t="e">
        <f>STEO_macro_fuels!NN22 / 100</f>
        <v>#REF!</v>
      </c>
      <c r="AE264" s="16" t="e">
        <f>STEO_macro_fuels!NO22 / 100</f>
        <v>#REF!</v>
      </c>
      <c r="AF264" s="16" t="e">
        <f>STEO_macro_fuels!NP22 / 100</f>
        <v>#REF!</v>
      </c>
      <c r="AG264" s="16" t="e">
        <f>STEO_macro_fuels!NQ22 / 100</f>
        <v>#REF!</v>
      </c>
      <c r="AH264" s="16" t="e">
        <f>STEO_macro_fuels!NR22 / 100</f>
        <v>#REF!</v>
      </c>
      <c r="AI264" s="16" t="e">
        <f>STEO_macro_fuels!NS22 / 100</f>
        <v>#REF!</v>
      </c>
      <c r="AJ264" s="16" t="e">
        <f>STEO_macro_fuels!NT22 / 100</f>
        <v>#REF!</v>
      </c>
      <c r="AK264" s="16" t="e">
        <f>STEO_macro_fuels!NU22 / 100</f>
        <v>#REF!</v>
      </c>
      <c r="AL264" s="16" t="e">
        <f>STEO_macro_fuels!NV22 / 100</f>
        <v>#REF!</v>
      </c>
      <c r="AM264" s="16" t="e">
        <f>STEO_macro_fuels!NW22 / 100</f>
        <v>#REF!</v>
      </c>
      <c r="AN264" s="16" t="e">
        <f>STEO_macro_fuels!NX22 / 100</f>
        <v>#REF!</v>
      </c>
      <c r="AO264" s="16" t="e">
        <f>STEO_macro_fuels!NY22 / 100</f>
        <v>#REF!</v>
      </c>
      <c r="AP264" s="16" t="e">
        <f>STEO_macro_fuels!NZ22 / 100</f>
        <v>#REF!</v>
      </c>
      <c r="AQ264" s="16" t="e">
        <f>STEO_macro_fuels!OA22 / 100</f>
        <v>#REF!</v>
      </c>
      <c r="AR264" s="16" t="e">
        <f>STEO_macro_fuels!OB22 / 100</f>
        <v>#REF!</v>
      </c>
      <c r="AS264" s="16" t="e">
        <f>STEO_macro_fuels!OC22 / 100</f>
        <v>#REF!</v>
      </c>
      <c r="AT264" s="16" t="e">
        <f>STEO_macro_fuels!OD22 / 100</f>
        <v>#REF!</v>
      </c>
      <c r="AU264" s="16" t="e">
        <f>STEO_macro_fuels!OE22 / 100</f>
        <v>#REF!</v>
      </c>
      <c r="AV264" s="16" t="e">
        <f>STEO_macro_fuels!OF22 / 100</f>
        <v>#REF!</v>
      </c>
      <c r="AW264" s="16" t="e">
        <f>STEO_macro_fuels!OG22 / 100</f>
        <v>#REF!</v>
      </c>
      <c r="AX264" s="16" t="e">
        <f>STEO_macro_fuels!OH22 / 100</f>
        <v>#REF!</v>
      </c>
    </row>
    <row r="289" spans="1:50" s="28" customFormat="1" ht="14.4" thickBot="1">
      <c r="AA289" s="30"/>
      <c r="AB289" s="30"/>
      <c r="AC289" s="30"/>
      <c r="AD289" s="30"/>
      <c r="AE289" s="30"/>
      <c r="AF289" s="30"/>
    </row>
    <row r="290" spans="1:50">
      <c r="A290" s="64" t="s">
        <v>932</v>
      </c>
    </row>
    <row r="292" spans="1:50">
      <c r="C292" s="66">
        <v>43466</v>
      </c>
      <c r="D292" s="66">
        <v>43497</v>
      </c>
      <c r="E292" s="66">
        <v>43525</v>
      </c>
      <c r="F292" s="66">
        <v>43556</v>
      </c>
      <c r="G292" s="66">
        <v>43586</v>
      </c>
      <c r="H292" s="66">
        <v>43617</v>
      </c>
      <c r="I292" s="66">
        <v>43647</v>
      </c>
      <c r="J292" s="66">
        <v>43678</v>
      </c>
      <c r="K292" s="66">
        <v>43709</v>
      </c>
      <c r="L292" s="66">
        <v>43739</v>
      </c>
      <c r="M292" s="66">
        <v>43770</v>
      </c>
      <c r="N292" s="66">
        <v>43800</v>
      </c>
      <c r="O292" s="66">
        <v>43831</v>
      </c>
      <c r="P292" s="66">
        <v>43862</v>
      </c>
      <c r="Q292" s="66">
        <v>43891</v>
      </c>
      <c r="R292" s="66">
        <v>43922</v>
      </c>
      <c r="S292" s="66">
        <v>43952</v>
      </c>
      <c r="T292" s="66">
        <v>43983</v>
      </c>
      <c r="U292" s="66">
        <v>44013</v>
      </c>
      <c r="V292" s="66">
        <v>44044</v>
      </c>
      <c r="W292" s="66">
        <v>44075</v>
      </c>
      <c r="X292" s="66">
        <v>44105</v>
      </c>
      <c r="Y292" s="66">
        <v>44136</v>
      </c>
      <c r="Z292" s="66">
        <v>44166</v>
      </c>
      <c r="AA292" s="66">
        <v>44197</v>
      </c>
      <c r="AB292" s="66">
        <v>44228</v>
      </c>
      <c r="AC292" s="66">
        <v>44256</v>
      </c>
      <c r="AD292" s="66">
        <v>44287</v>
      </c>
      <c r="AE292" s="66">
        <v>44317</v>
      </c>
      <c r="AF292" s="66">
        <v>44348</v>
      </c>
      <c r="AG292" s="66">
        <v>44378</v>
      </c>
      <c r="AH292" s="66">
        <v>44409</v>
      </c>
      <c r="AI292" s="66">
        <v>44440</v>
      </c>
      <c r="AJ292" s="66">
        <v>44470</v>
      </c>
      <c r="AK292" s="66">
        <v>44501</v>
      </c>
      <c r="AL292" s="66">
        <v>44531</v>
      </c>
      <c r="AM292" s="66">
        <v>44562</v>
      </c>
      <c r="AN292" s="66">
        <v>44593</v>
      </c>
      <c r="AO292" s="66">
        <v>44621</v>
      </c>
      <c r="AP292" s="66">
        <v>44652</v>
      </c>
      <c r="AQ292" s="66">
        <v>44682</v>
      </c>
      <c r="AR292" s="66">
        <v>44713</v>
      </c>
      <c r="AS292" s="66">
        <v>44743</v>
      </c>
      <c r="AT292" s="66">
        <v>44774</v>
      </c>
      <c r="AU292" s="66">
        <v>44805</v>
      </c>
      <c r="AV292" s="66">
        <v>44835</v>
      </c>
      <c r="AW292" s="66">
        <v>44866</v>
      </c>
      <c r="AX292" s="66">
        <v>44896</v>
      </c>
    </row>
    <row r="293" spans="1:50">
      <c r="B293" t="s">
        <v>921</v>
      </c>
      <c r="C293" s="11">
        <f>TSA_Passengers!F26</f>
        <v>58.603980999999997</v>
      </c>
      <c r="D293" s="11">
        <f>TSA_Passengers!G26</f>
        <v>57.913401999999998</v>
      </c>
      <c r="E293" s="11">
        <f>TSA_Passengers!H26</f>
        <v>73.181157999999996</v>
      </c>
      <c r="F293" s="11">
        <f>TSA_Passengers!I26</f>
        <v>70.111485999999999</v>
      </c>
      <c r="G293" s="11">
        <f>TSA_Passengers!J26</f>
        <v>74.588922999999994</v>
      </c>
      <c r="H293" s="11">
        <f>TSA_Passengers!K26</f>
        <v>76.324226999999993</v>
      </c>
      <c r="I293" s="11">
        <f>TSA_Passengers!L26</f>
        <v>80.367079000000004</v>
      </c>
      <c r="J293" s="11">
        <f>TSA_Passengers!M26</f>
        <v>73.136649000000006</v>
      </c>
      <c r="K293" s="11">
        <f>TSA_Passengers!N26</f>
        <v>67.390313000000006</v>
      </c>
      <c r="L293" s="11">
        <f>TSA_Passengers!O26</f>
        <v>70.063616999999994</v>
      </c>
      <c r="M293" s="11">
        <f>TSA_Passengers!P26</f>
        <v>68.259608</v>
      </c>
      <c r="N293" s="11">
        <f>TSA_Passengers!Q26</f>
        <v>70.374967999999996</v>
      </c>
      <c r="O293" s="11">
        <f>TSA_Passengers!R26</f>
        <v>61.172421</v>
      </c>
      <c r="P293" s="11">
        <f>TSA_Passengers!S26</f>
        <v>60.522370000000002</v>
      </c>
      <c r="Q293" s="11">
        <f>TSA_Passengers!T26</f>
        <v>29.422753</v>
      </c>
      <c r="R293" s="11">
        <f>TSA_Passengers!U26</f>
        <v>3.3732790000000001</v>
      </c>
      <c r="S293" s="11">
        <f>TSA_Passengers!V26</f>
        <v>7.6151900000000001</v>
      </c>
      <c r="T293" s="11">
        <f>TSA_Passengers!W26</f>
        <v>15.666627999999999</v>
      </c>
      <c r="U293" s="11">
        <f>TSA_Passengers!X26</f>
        <v>20.876645</v>
      </c>
      <c r="V293" s="11">
        <f>TSA_Passengers!Y26</f>
        <v>21.433838999999999</v>
      </c>
      <c r="W293" s="11">
        <f>TSA_Passengers!Z26</f>
        <v>21.907121</v>
      </c>
      <c r="X293" s="11">
        <f>TSA_Passengers!AA26</f>
        <v>25.027971000000001</v>
      </c>
      <c r="Y293" s="11">
        <f>TSA_Passengers!AB26</f>
        <v>25.143395999999999</v>
      </c>
      <c r="Z293" s="11">
        <f>TSA_Passengers!AC26</f>
        <v>26.977996999999998</v>
      </c>
      <c r="AA293" s="11">
        <f>TSA_Passengers!AD26</f>
        <v>22.721685999999998</v>
      </c>
      <c r="AB293" s="11">
        <f>TSA_Passengers!AE26</f>
        <v>25.118521999999999</v>
      </c>
      <c r="AC293" s="11">
        <f>TSA_Passengers!AF26</f>
        <v>39.398580000000003</v>
      </c>
      <c r="AD293" s="11">
        <f>TSA_Passengers!AG26</f>
        <v>41.645631999999999</v>
      </c>
      <c r="AE293" s="11">
        <f>TSA_Passengers!AH26</f>
        <v>50.192146999999999</v>
      </c>
      <c r="AF293" s="11">
        <f>TSA_Passengers!AI26</f>
        <v>57.785710999999999</v>
      </c>
      <c r="AG293" s="11">
        <f>TSA_Passengers!AJ26</f>
        <v>63.114736000000001</v>
      </c>
      <c r="AH293" s="11">
        <f>TSA_Passengers!AK26</f>
        <v>56.575946000000002</v>
      </c>
      <c r="AI293" s="11">
        <f>TSA_Passengers!AL26</f>
        <v>51.273580000000003</v>
      </c>
      <c r="AJ293" s="11">
        <f>TSA_Passengers!AM26</f>
        <v>55.609073000000002</v>
      </c>
      <c r="AK293" s="11">
        <f>TSA_Passengers!AN26</f>
        <v>57.312089999999998</v>
      </c>
      <c r="AL293" s="11">
        <f>TSA_Passengers!AO26</f>
        <v>58.820298999999999</v>
      </c>
      <c r="AM293" s="11">
        <f>TSA_Passengers!AP26</f>
        <v>45.783116</v>
      </c>
      <c r="AN293" s="11">
        <f>TSA_Passengers!AQ26</f>
        <v>49.144050999999997</v>
      </c>
      <c r="AO293" s="11">
        <f>TSA_Passengers!AR26</f>
        <v>64.555780999999996</v>
      </c>
      <c r="AP293" s="11">
        <f>TSA_Passengers!AS26</f>
        <v>63.738430000000001</v>
      </c>
      <c r="AQ293" s="11">
        <f>TSA_Passengers!AT26</f>
        <v>67.303972999999999</v>
      </c>
      <c r="AR293" s="11">
        <f>TSA_Passengers!AU26</f>
        <v>69.239144999999994</v>
      </c>
      <c r="AS293" s="11">
        <f>TSA_Passengers!AV26</f>
        <v>70.951006000000007</v>
      </c>
      <c r="AT293" s="11">
        <f>TSA_Passengers!AW26</f>
        <v>67.912136000000004</v>
      </c>
      <c r="AU293" s="11">
        <f>TSA_Passengers!AX26</f>
        <v>63.497031999999997</v>
      </c>
      <c r="AV293" s="11">
        <f>TSA_Passengers!AY26</f>
        <v>66.339873999999995</v>
      </c>
      <c r="AW293" s="11">
        <f>TSA_Passengers!AZ26</f>
        <v>64.371134999999995</v>
      </c>
      <c r="AX293" s="11">
        <f>TSA_Passengers!BA26</f>
        <v>65.648031000000003</v>
      </c>
    </row>
    <row r="294" spans="1:50">
      <c r="B294" t="s">
        <v>922</v>
      </c>
      <c r="C294" s="16" t="e">
        <f>STEO_macro_fuels!MM21</f>
        <v>#REF!</v>
      </c>
      <c r="D294" s="16" t="e">
        <f>STEO_macro_fuels!MN21</f>
        <v>#REF!</v>
      </c>
      <c r="E294" s="16" t="e">
        <f>STEO_macro_fuels!MO21</f>
        <v>#REF!</v>
      </c>
      <c r="F294" s="16" t="e">
        <f>STEO_macro_fuels!MP21</f>
        <v>#REF!</v>
      </c>
      <c r="G294" s="16" t="e">
        <f>STEO_macro_fuels!MQ21</f>
        <v>#REF!</v>
      </c>
      <c r="H294" s="16" t="e">
        <f>STEO_macro_fuels!MR21</f>
        <v>#REF!</v>
      </c>
      <c r="I294" s="16" t="e">
        <f>STEO_macro_fuels!MS21</f>
        <v>#REF!</v>
      </c>
      <c r="J294" s="16" t="e">
        <f>STEO_macro_fuels!MT21</f>
        <v>#REF!</v>
      </c>
      <c r="K294" s="16" t="e">
        <f>STEO_macro_fuels!MU21</f>
        <v>#REF!</v>
      </c>
      <c r="L294" s="16" t="e">
        <f>STEO_macro_fuels!MV21</f>
        <v>#REF!</v>
      </c>
      <c r="M294" s="16" t="e">
        <f>STEO_macro_fuels!MW21</f>
        <v>#REF!</v>
      </c>
      <c r="N294" s="16" t="e">
        <f>STEO_macro_fuels!MX21</f>
        <v>#REF!</v>
      </c>
      <c r="O294" s="16" t="e">
        <f>STEO_macro_fuels!MY21</f>
        <v>#REF!</v>
      </c>
      <c r="P294" s="16" t="e">
        <f>STEO_macro_fuels!MZ21</f>
        <v>#REF!</v>
      </c>
      <c r="Q294" s="16" t="e">
        <f>STEO_macro_fuels!NA21</f>
        <v>#REF!</v>
      </c>
      <c r="R294" s="16" t="e">
        <f>STEO_macro_fuels!NB21</f>
        <v>#REF!</v>
      </c>
      <c r="S294" s="16" t="e">
        <f>STEO_macro_fuels!NC21</f>
        <v>#REF!</v>
      </c>
      <c r="T294" s="16" t="e">
        <f>STEO_macro_fuels!ND21</f>
        <v>#REF!</v>
      </c>
      <c r="U294" s="16" t="e">
        <f>STEO_macro_fuels!NE21</f>
        <v>#REF!</v>
      </c>
      <c r="V294" s="16" t="e">
        <f>STEO_macro_fuels!NF21</f>
        <v>#REF!</v>
      </c>
      <c r="W294" s="16" t="e">
        <f>STEO_macro_fuels!NG21</f>
        <v>#REF!</v>
      </c>
      <c r="X294" s="16" t="e">
        <f>STEO_macro_fuels!NH21</f>
        <v>#REF!</v>
      </c>
      <c r="Y294" s="16" t="e">
        <f>STEO_macro_fuels!NI21</f>
        <v>#REF!</v>
      </c>
      <c r="Z294" s="16" t="e">
        <f>STEO_macro_fuels!NJ21</f>
        <v>#REF!</v>
      </c>
      <c r="AA294" s="16" t="e">
        <f>STEO_macro_fuels!NK21</f>
        <v>#REF!</v>
      </c>
      <c r="AB294" s="16" t="e">
        <f>STEO_macro_fuels!NL21</f>
        <v>#REF!</v>
      </c>
      <c r="AC294" s="16" t="e">
        <f>STEO_macro_fuels!NM21</f>
        <v>#REF!</v>
      </c>
      <c r="AD294" s="16" t="e">
        <f>STEO_macro_fuels!NN21</f>
        <v>#REF!</v>
      </c>
      <c r="AE294" s="16" t="e">
        <f>STEO_macro_fuels!NO21</f>
        <v>#REF!</v>
      </c>
      <c r="AF294" s="16" t="e">
        <f>STEO_macro_fuels!NP21</f>
        <v>#REF!</v>
      </c>
      <c r="AG294" s="16" t="e">
        <f>STEO_macro_fuels!NQ21</f>
        <v>#REF!</v>
      </c>
      <c r="AH294" s="16" t="e">
        <f>STEO_macro_fuels!NR21</f>
        <v>#REF!</v>
      </c>
      <c r="AI294" s="16" t="e">
        <f>STEO_macro_fuels!NS21</f>
        <v>#REF!</v>
      </c>
      <c r="AJ294" s="16" t="e">
        <f>STEO_macro_fuels!NT21</f>
        <v>#REF!</v>
      </c>
      <c r="AK294" s="16" t="e">
        <f>STEO_macro_fuels!NU21</f>
        <v>#REF!</v>
      </c>
      <c r="AL294" s="16" t="e">
        <f>STEO_macro_fuels!NV21</f>
        <v>#REF!</v>
      </c>
      <c r="AM294" s="16" t="e">
        <f>STEO_macro_fuels!NW21</f>
        <v>#REF!</v>
      </c>
      <c r="AN294" s="16" t="e">
        <f>STEO_macro_fuels!NX21</f>
        <v>#REF!</v>
      </c>
      <c r="AO294" s="16" t="e">
        <f>STEO_macro_fuels!NY21</f>
        <v>#REF!</v>
      </c>
      <c r="AP294" s="16" t="e">
        <f>STEO_macro_fuels!NZ21</f>
        <v>#REF!</v>
      </c>
      <c r="AQ294" s="16" t="e">
        <f>STEO_macro_fuels!OA21</f>
        <v>#REF!</v>
      </c>
      <c r="AR294" s="16" t="e">
        <f>STEO_macro_fuels!OB21</f>
        <v>#REF!</v>
      </c>
      <c r="AS294" s="16" t="e">
        <f>STEO_macro_fuels!OC21</f>
        <v>#REF!</v>
      </c>
      <c r="AT294" s="16" t="e">
        <f>STEO_macro_fuels!OD21</f>
        <v>#REF!</v>
      </c>
      <c r="AU294" s="16" t="e">
        <f>STEO_macro_fuels!OE21</f>
        <v>#REF!</v>
      </c>
      <c r="AV294" s="16" t="e">
        <f>STEO_macro_fuels!OF21</f>
        <v>#REF!</v>
      </c>
      <c r="AW294" s="16" t="e">
        <f>STEO_macro_fuels!OG21</f>
        <v>#REF!</v>
      </c>
      <c r="AX294" s="16" t="e">
        <f>STEO_macro_fuels!OH21</f>
        <v>#REF!</v>
      </c>
    </row>
    <row r="368" spans="2:3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row>
    <row r="432" spans="2:28">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row>
    <row r="433" spans="2:28">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row>
    <row r="434" spans="2:28">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row>
    <row r="435" spans="2:28">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row>
  </sheetData>
  <phoneticPr fontId="11"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7F48-A3EC-4912-B63A-4258657DD716}">
  <dimension ref="A1:AS25"/>
  <sheetViews>
    <sheetView showGridLines="0" tabSelected="1" zoomScale="70" zoomScaleNormal="70" workbookViewId="0">
      <selection activeCell="L13" sqref="L13"/>
    </sheetView>
  </sheetViews>
  <sheetFormatPr defaultRowHeight="13.8"/>
  <cols>
    <col min="1" max="1" width="67.69921875" customWidth="1"/>
    <col min="2" max="2" width="21.796875" customWidth="1"/>
    <col min="3" max="3" width="9.19921875" customWidth="1"/>
    <col min="4" max="9" width="9.19921875" bestFit="1" customWidth="1"/>
    <col min="10" max="10" width="8.59765625" customWidth="1"/>
    <col min="11" max="14" width="9.19921875" bestFit="1" customWidth="1"/>
    <col min="15" max="17" width="11" bestFit="1" customWidth="1"/>
    <col min="18" max="18" width="7.19921875" customWidth="1"/>
    <col min="19" max="19" width="10" bestFit="1" customWidth="1"/>
    <col min="20" max="23" width="11" bestFit="1" customWidth="1"/>
    <col min="24" max="24" width="9.69921875" customWidth="1"/>
    <col min="25" max="26" width="11" bestFit="1" customWidth="1"/>
    <col min="27" max="31" width="9.19921875" bestFit="1" customWidth="1"/>
    <col min="32" max="32" width="9.5" bestFit="1" customWidth="1"/>
    <col min="33" max="33" width="12.296875" customWidth="1"/>
    <col min="34" max="34" width="26.69921875" customWidth="1"/>
    <col min="35" max="35" width="19.3984375" customWidth="1"/>
    <col min="36" max="36" width="10.09765625" customWidth="1"/>
    <col min="37" max="37" width="23.69921875" customWidth="1"/>
    <col min="38" max="38" width="19.09765625" customWidth="1"/>
    <col min="39" max="39" width="21.5" customWidth="1"/>
    <col min="40" max="40" width="10.796875" customWidth="1"/>
    <col min="41" max="41" width="11.09765625" customWidth="1"/>
    <col min="42" max="42" width="9.8984375" customWidth="1"/>
    <col min="43" max="43" width="9.59765625" customWidth="1"/>
    <col min="44" max="44" width="10.3984375" customWidth="1"/>
  </cols>
  <sheetData>
    <row r="1" spans="1:45" s="28" customFormat="1" ht="14.4" thickBot="1">
      <c r="A1" s="29" t="s">
        <v>107</v>
      </c>
      <c r="B1" s="29" t="s">
        <v>106</v>
      </c>
    </row>
    <row r="2" spans="1:45">
      <c r="A2" t="s">
        <v>1173</v>
      </c>
    </row>
    <row r="3" spans="1:45">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45">
      <c r="C4" t="s">
        <v>12</v>
      </c>
      <c r="D4" t="s">
        <v>13</v>
      </c>
      <c r="E4" t="s">
        <v>14</v>
      </c>
      <c r="F4" t="s">
        <v>15</v>
      </c>
      <c r="G4" t="s">
        <v>16</v>
      </c>
      <c r="H4" t="s">
        <v>17</v>
      </c>
      <c r="I4" t="s">
        <v>18</v>
      </c>
      <c r="J4" t="s">
        <v>19</v>
      </c>
      <c r="K4" t="s">
        <v>20</v>
      </c>
      <c r="L4" t="s">
        <v>21</v>
      </c>
      <c r="M4" t="s">
        <v>22</v>
      </c>
      <c r="N4" t="s">
        <v>23</v>
      </c>
      <c r="O4" t="s">
        <v>24</v>
      </c>
      <c r="P4" t="s">
        <v>25</v>
      </c>
      <c r="Q4" t="s">
        <v>26</v>
      </c>
      <c r="R4" t="s">
        <v>27</v>
      </c>
      <c r="S4" t="s">
        <v>28</v>
      </c>
      <c r="T4" t="s">
        <v>29</v>
      </c>
      <c r="U4" t="s">
        <v>30</v>
      </c>
      <c r="V4" t="s">
        <v>31</v>
      </c>
      <c r="W4" t="s">
        <v>32</v>
      </c>
      <c r="X4" t="s">
        <v>33</v>
      </c>
      <c r="Y4" t="s">
        <v>34</v>
      </c>
      <c r="Z4" t="s">
        <v>35</v>
      </c>
      <c r="AA4" t="s">
        <v>36</v>
      </c>
      <c r="AB4" t="s">
        <v>37</v>
      </c>
      <c r="AC4" t="s">
        <v>38</v>
      </c>
      <c r="AD4" t="s">
        <v>39</v>
      </c>
      <c r="AE4" t="s">
        <v>40</v>
      </c>
      <c r="AF4" t="s">
        <v>41</v>
      </c>
      <c r="AG4" t="s">
        <v>42</v>
      </c>
      <c r="AH4" s="36" t="s">
        <v>195</v>
      </c>
      <c r="AI4" s="36" t="s">
        <v>213</v>
      </c>
      <c r="AJ4" s="36" t="s">
        <v>510</v>
      </c>
      <c r="AK4" s="36" t="s">
        <v>1096</v>
      </c>
      <c r="AL4" s="36" t="s">
        <v>1172</v>
      </c>
    </row>
    <row r="5" spans="1:45">
      <c r="B5" t="s">
        <v>113</v>
      </c>
      <c r="C5" s="9">
        <v>340.053</v>
      </c>
      <c r="D5" s="9">
        <v>347.63800000000003</v>
      </c>
      <c r="E5" s="9">
        <v>357.50799999999992</v>
      </c>
      <c r="F5" s="9">
        <v>372.74800000000005</v>
      </c>
      <c r="G5" s="9">
        <v>364.798</v>
      </c>
      <c r="H5" s="9">
        <v>361.67700000000002</v>
      </c>
      <c r="I5" s="9">
        <v>390.10600000000011</v>
      </c>
      <c r="J5" s="9">
        <v>371.78099999999995</v>
      </c>
      <c r="K5" s="9">
        <v>338.91499999999996</v>
      </c>
      <c r="L5" s="9">
        <v>360.08699999999988</v>
      </c>
      <c r="M5" s="9">
        <v>381.35199999999998</v>
      </c>
      <c r="N5" s="9">
        <v>368.15499999999997</v>
      </c>
      <c r="O5" s="9">
        <v>368.51499999999987</v>
      </c>
      <c r="P5" s="9">
        <v>386.34300000000007</v>
      </c>
      <c r="Q5" s="9">
        <v>372.75900000000001</v>
      </c>
      <c r="R5" s="9">
        <v>365.20900000000006</v>
      </c>
      <c r="S5" s="9">
        <v>323.71999999999991</v>
      </c>
      <c r="T5" s="9">
        <v>344.31399999999996</v>
      </c>
      <c r="U5" s="9">
        <v>357.66500000000008</v>
      </c>
      <c r="V5" s="9">
        <v>338.73900000000003</v>
      </c>
      <c r="W5" s="9">
        <v>336.11400000000003</v>
      </c>
      <c r="X5" s="9">
        <v>326.17599999999993</v>
      </c>
      <c r="Y5" s="9">
        <v>286.27200000000005</v>
      </c>
      <c r="Z5" s="9">
        <v>332.52</v>
      </c>
      <c r="AA5" s="9">
        <v>349.08799999999997</v>
      </c>
      <c r="AB5" s="9">
        <v>322.39099999999996</v>
      </c>
      <c r="AC5" s="9">
        <v>298.65200000000004</v>
      </c>
      <c r="AD5" s="9">
        <v>301.24699999999996</v>
      </c>
      <c r="AE5" s="9">
        <v>343.86500000000001</v>
      </c>
      <c r="AF5" s="6">
        <v>346.66200000000003</v>
      </c>
      <c r="AG5" s="9">
        <v>318.57499999999993</v>
      </c>
      <c r="AH5" s="38">
        <v>324.94199999999989</v>
      </c>
      <c r="AI5" s="38">
        <v>339.80100000000004</v>
      </c>
      <c r="AJ5" s="38">
        <v>313.24099999999999</v>
      </c>
      <c r="AK5" s="38">
        <v>303.899</v>
      </c>
      <c r="AL5" s="38">
        <v>331.11199999999997</v>
      </c>
    </row>
    <row r="6" spans="1:45">
      <c r="B6" t="s">
        <v>114</v>
      </c>
      <c r="C6" s="9">
        <v>226.13499999999999</v>
      </c>
      <c r="D6" s="9">
        <v>227.17599999999993</v>
      </c>
      <c r="E6" s="9">
        <v>228.31100000000004</v>
      </c>
      <c r="F6" s="9">
        <v>225.52799999999991</v>
      </c>
      <c r="G6" s="9">
        <v>228.23500000000001</v>
      </c>
      <c r="H6" s="9">
        <v>231.21299999999997</v>
      </c>
      <c r="I6" s="9">
        <v>239.89999999999998</v>
      </c>
      <c r="J6" s="9">
        <v>240.13499999999999</v>
      </c>
      <c r="K6" s="9">
        <v>222.79299999999989</v>
      </c>
      <c r="L6" s="9">
        <v>225.62199999999996</v>
      </c>
      <c r="M6" s="9">
        <v>239.62399999999991</v>
      </c>
      <c r="N6" s="9">
        <v>230.53300000000002</v>
      </c>
      <c r="O6" s="9">
        <v>231.32300000000009</v>
      </c>
      <c r="P6" s="9">
        <v>241.58299999999997</v>
      </c>
      <c r="Q6" s="9">
        <v>238.1339999999999</v>
      </c>
      <c r="R6" s="9">
        <v>227.32499999999993</v>
      </c>
      <c r="S6" s="9">
        <v>207.79099999999994</v>
      </c>
      <c r="T6" s="9">
        <v>216.72100000000012</v>
      </c>
      <c r="U6" s="9">
        <v>225.94299999999998</v>
      </c>
      <c r="V6" s="9">
        <v>223.22300000000007</v>
      </c>
      <c r="W6" s="9">
        <v>220.90500000000009</v>
      </c>
      <c r="X6" s="9">
        <v>221.78899999999999</v>
      </c>
      <c r="Y6" s="9">
        <v>201.04899999999998</v>
      </c>
      <c r="Z6" s="9">
        <v>222.721</v>
      </c>
      <c r="AA6" s="9">
        <v>233.94800000000009</v>
      </c>
      <c r="AB6" s="9">
        <v>239.57500000000005</v>
      </c>
      <c r="AC6" s="9">
        <v>231.57799999999997</v>
      </c>
      <c r="AD6" s="9">
        <v>233.005</v>
      </c>
      <c r="AE6" s="9">
        <v>253.76499999999999</v>
      </c>
      <c r="AF6" s="6">
        <v>254.86099999999999</v>
      </c>
      <c r="AG6" s="9">
        <v>232.68200000000002</v>
      </c>
      <c r="AH6" s="38">
        <v>244.74599999999998</v>
      </c>
      <c r="AI6" s="38">
        <v>260.24199999999996</v>
      </c>
      <c r="AJ6" s="38">
        <v>244.84899999999993</v>
      </c>
      <c r="AK6" s="38">
        <v>239.39699999999993</v>
      </c>
      <c r="AL6" s="38">
        <v>256.12800000000004</v>
      </c>
    </row>
    <row r="7" spans="1:45">
      <c r="B7" t="s">
        <v>115</v>
      </c>
      <c r="C7" s="9">
        <v>1062.943</v>
      </c>
      <c r="D7" s="9">
        <v>1029.5729999999999</v>
      </c>
      <c r="E7" s="9">
        <v>1081.5740000000001</v>
      </c>
      <c r="F7" s="9">
        <v>1071.942</v>
      </c>
      <c r="G7" s="9">
        <v>1089.3980000000001</v>
      </c>
      <c r="H7" s="9">
        <v>1099.462</v>
      </c>
      <c r="I7" s="9">
        <v>1132.9769999999999</v>
      </c>
      <c r="J7" s="9">
        <v>1135.6840000000002</v>
      </c>
      <c r="K7" s="9">
        <v>1106.6880000000001</v>
      </c>
      <c r="L7" s="9">
        <v>1086.346</v>
      </c>
      <c r="M7" s="9">
        <v>1077.614</v>
      </c>
      <c r="N7" s="9">
        <v>1055.7280000000001</v>
      </c>
      <c r="O7" s="9">
        <v>1040.2339999999999</v>
      </c>
      <c r="P7" s="9">
        <v>1031.627</v>
      </c>
      <c r="Q7" s="9">
        <v>1070.2919999999999</v>
      </c>
      <c r="R7" s="9">
        <v>1016.028</v>
      </c>
      <c r="S7" s="9">
        <v>1023.6410000000001</v>
      </c>
      <c r="T7" s="9">
        <v>1011.117</v>
      </c>
      <c r="U7" s="9">
        <v>977.99899999999991</v>
      </c>
      <c r="V7" s="9">
        <v>858.49199999999996</v>
      </c>
      <c r="W7" s="9">
        <v>924.41999999999985</v>
      </c>
      <c r="X7" s="9">
        <v>928.93299999999988</v>
      </c>
      <c r="Y7" s="9">
        <v>942.89099999999996</v>
      </c>
      <c r="Z7" s="9">
        <v>963.24699999999996</v>
      </c>
      <c r="AA7" s="9">
        <v>973.14800000000014</v>
      </c>
      <c r="AB7" s="9">
        <v>955.10399999999993</v>
      </c>
      <c r="AC7" s="9">
        <v>953.4190000000001</v>
      </c>
      <c r="AD7" s="9">
        <v>971.0139999999999</v>
      </c>
      <c r="AE7" s="9">
        <v>1001.425</v>
      </c>
      <c r="AF7" s="6">
        <v>1006.926</v>
      </c>
      <c r="AG7" s="9">
        <v>953.43400000000008</v>
      </c>
      <c r="AH7" s="38">
        <v>976.93900000000008</v>
      </c>
      <c r="AI7" s="38">
        <v>964.31999999999994</v>
      </c>
      <c r="AJ7" s="38">
        <v>963.79699999999991</v>
      </c>
      <c r="AK7" s="38">
        <v>954.875</v>
      </c>
      <c r="AL7" s="38">
        <v>960.30299999999988</v>
      </c>
    </row>
    <row r="8" spans="1:45">
      <c r="B8" t="s">
        <v>116</v>
      </c>
      <c r="C8" s="9">
        <v>1583.413</v>
      </c>
      <c r="D8" s="9">
        <v>1563.885</v>
      </c>
      <c r="E8" s="9">
        <v>1587.3619999999999</v>
      </c>
      <c r="F8" s="9">
        <v>1600.721</v>
      </c>
      <c r="G8" s="9">
        <v>1640.557</v>
      </c>
      <c r="H8" s="9">
        <v>1675.479</v>
      </c>
      <c r="I8" s="9">
        <v>1725.191</v>
      </c>
      <c r="J8" s="9">
        <v>1744.7570000000001</v>
      </c>
      <c r="K8" s="9">
        <v>1782.155</v>
      </c>
      <c r="L8" s="9">
        <v>1828.345</v>
      </c>
      <c r="M8" s="9">
        <v>1884.0820000000001</v>
      </c>
      <c r="N8" s="9">
        <v>1855.6119999999999</v>
      </c>
      <c r="O8" s="9">
        <v>1895.126</v>
      </c>
      <c r="P8" s="9">
        <v>1912.1120000000001</v>
      </c>
      <c r="Q8" s="9">
        <v>1966.87</v>
      </c>
      <c r="R8" s="9">
        <v>1987.4650000000001</v>
      </c>
      <c r="S8" s="9">
        <v>2018.6110000000001</v>
      </c>
      <c r="T8" s="9">
        <v>2021.1</v>
      </c>
      <c r="U8" s="9">
        <v>1890.702</v>
      </c>
      <c r="V8" s="9">
        <v>1826.931</v>
      </c>
      <c r="W8" s="9">
        <v>1842.3130000000001</v>
      </c>
      <c r="X8" s="9">
        <v>1808.271</v>
      </c>
      <c r="Y8" s="9">
        <v>1771.596</v>
      </c>
      <c r="Z8" s="9">
        <v>1791.2180000000001</v>
      </c>
      <c r="AA8" s="9">
        <v>1809.471</v>
      </c>
      <c r="AB8" s="9">
        <v>1833.2829999999999</v>
      </c>
      <c r="AC8" s="9">
        <v>1865.4</v>
      </c>
      <c r="AD8" s="9">
        <v>1883.3300000000002</v>
      </c>
      <c r="AE8" s="9">
        <v>1914.6309999999999</v>
      </c>
      <c r="AF8" s="6">
        <v>1920.9839999999999</v>
      </c>
      <c r="AG8" s="9">
        <v>1630.3609999999999</v>
      </c>
      <c r="AH8" s="38">
        <v>1806.7339999999999</v>
      </c>
      <c r="AI8" s="38">
        <v>1842.336</v>
      </c>
      <c r="AJ8" s="38">
        <v>1854.9659999999999</v>
      </c>
      <c r="AK8" s="38">
        <v>1863.4869999999999</v>
      </c>
      <c r="AL8" s="38">
        <v>1871.4750000000001</v>
      </c>
    </row>
    <row r="9" spans="1:45">
      <c r="B9" t="s">
        <v>432</v>
      </c>
      <c r="C9" s="9">
        <v>1825.77</v>
      </c>
      <c r="D9" s="9">
        <v>1824.579</v>
      </c>
      <c r="E9" s="9">
        <v>1838.9680000000001</v>
      </c>
      <c r="F9" s="9">
        <v>1914.761</v>
      </c>
      <c r="G9" s="9">
        <v>1939.7719999999999</v>
      </c>
      <c r="H9" s="9">
        <v>1957.2929999999999</v>
      </c>
      <c r="I9" s="9">
        <v>2030.106</v>
      </c>
      <c r="J9" s="9">
        <v>2097.7930000000001</v>
      </c>
      <c r="K9" s="9">
        <v>2186.4580000000001</v>
      </c>
      <c r="L9" s="9">
        <v>2199.5439999999999</v>
      </c>
      <c r="M9" s="9">
        <v>2306.0540000000001</v>
      </c>
      <c r="N9" s="9">
        <v>2268.317</v>
      </c>
      <c r="O9" s="9">
        <v>2284.806</v>
      </c>
      <c r="P9" s="9">
        <v>2315.2979999999998</v>
      </c>
      <c r="Q9" s="9">
        <v>2345.944</v>
      </c>
      <c r="R9" s="9">
        <v>2411.5189999999998</v>
      </c>
      <c r="S9" s="9">
        <v>2356.1410000000001</v>
      </c>
      <c r="T9" s="9">
        <v>2422.0100000000002</v>
      </c>
      <c r="U9" s="9">
        <v>2371.029</v>
      </c>
      <c r="V9" s="9">
        <v>2156.5819999999999</v>
      </c>
      <c r="W9" s="9">
        <v>2270.0630000000001</v>
      </c>
      <c r="X9" s="9">
        <v>2169.6819999999998</v>
      </c>
      <c r="Y9" s="9">
        <v>2034.67</v>
      </c>
      <c r="Z9" s="9">
        <v>2049.3119999999999</v>
      </c>
      <c r="AA9" s="9">
        <v>2048.3719999999998</v>
      </c>
      <c r="AB9" s="9">
        <v>1911.848</v>
      </c>
      <c r="AC9" s="9">
        <v>1819.9949999999999</v>
      </c>
      <c r="AD9" s="9">
        <v>1742.606</v>
      </c>
      <c r="AE9" s="9">
        <v>1764.5350000000001</v>
      </c>
      <c r="AF9" s="6">
        <v>1617.56</v>
      </c>
      <c r="AG9" s="9">
        <v>1450.1959999999999</v>
      </c>
      <c r="AH9" s="38">
        <v>1552.55</v>
      </c>
      <c r="AI9" s="38">
        <v>1538.519</v>
      </c>
      <c r="AJ9" s="38">
        <v>1421.7470000000001</v>
      </c>
      <c r="AK9" s="38">
        <v>1427.4380000000001</v>
      </c>
      <c r="AL9" s="38">
        <v>1485.376</v>
      </c>
    </row>
    <row r="10" spans="1:45">
      <c r="B10" t="s">
        <v>121</v>
      </c>
      <c r="C10" s="9">
        <v>5038.3140000000003</v>
      </c>
      <c r="D10" s="9">
        <v>4992.8500000000004</v>
      </c>
      <c r="E10" s="9">
        <v>5093.723</v>
      </c>
      <c r="F10" s="9">
        <v>5185.6989999999996</v>
      </c>
      <c r="G10" s="9">
        <v>5262.76</v>
      </c>
      <c r="H10" s="9">
        <v>5325.1229999999996</v>
      </c>
      <c r="I10" s="9">
        <v>5518.28</v>
      </c>
      <c r="J10" s="9">
        <v>5590.1509999999998</v>
      </c>
      <c r="K10" s="9">
        <v>5637.009</v>
      </c>
      <c r="L10" s="9">
        <v>5699.9449999999997</v>
      </c>
      <c r="M10" s="9">
        <v>5888.7259999999997</v>
      </c>
      <c r="N10" s="9">
        <v>5778.3450000000003</v>
      </c>
      <c r="O10" s="9">
        <v>5820.0060000000003</v>
      </c>
      <c r="P10" s="9">
        <v>5886.9639999999999</v>
      </c>
      <c r="Q10" s="9">
        <v>5994</v>
      </c>
      <c r="R10" s="9">
        <v>6007.5460000000003</v>
      </c>
      <c r="S10" s="9">
        <v>5929.9040000000005</v>
      </c>
      <c r="T10" s="9">
        <v>6015.2619999999997</v>
      </c>
      <c r="U10" s="9">
        <v>5823.3379999999997</v>
      </c>
      <c r="V10" s="9">
        <v>5403.9679999999998</v>
      </c>
      <c r="W10" s="9">
        <v>5593.8159999999998</v>
      </c>
      <c r="X10" s="9">
        <v>5454.8509999999997</v>
      </c>
      <c r="Y10" s="9">
        <v>5236.4780000000001</v>
      </c>
      <c r="Z10" s="9">
        <v>5359.0169999999998</v>
      </c>
      <c r="AA10" s="9">
        <v>5414.0280000000002</v>
      </c>
      <c r="AB10" s="9">
        <v>5262.2</v>
      </c>
      <c r="AC10" s="9">
        <v>5169.0439999999999</v>
      </c>
      <c r="AD10" s="9">
        <v>5131.2030000000004</v>
      </c>
      <c r="AE10" s="9">
        <v>5278.2219999999998</v>
      </c>
      <c r="AF10" s="9">
        <v>5146.9930000000004</v>
      </c>
      <c r="AG10" s="9">
        <v>4585.2470000000003</v>
      </c>
      <c r="AH10" s="38">
        <v>4905.91</v>
      </c>
      <c r="AI10" s="38">
        <v>4945.2169999999996</v>
      </c>
      <c r="AJ10" s="38">
        <v>4798.6000000000004</v>
      </c>
      <c r="AK10" s="38">
        <v>4789.0940000000001</v>
      </c>
      <c r="AL10" s="38">
        <v>4904.3950000000004</v>
      </c>
    </row>
    <row r="11" spans="1:45">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17"/>
      <c r="AK11" s="17"/>
      <c r="AL11" s="9"/>
      <c r="AM11" s="25"/>
      <c r="AN11" s="17"/>
      <c r="AO11" s="9"/>
    </row>
    <row r="12" spans="1:45">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17"/>
      <c r="AK12" s="17"/>
      <c r="AL12" s="9"/>
      <c r="AM12" s="17"/>
      <c r="AN12" s="17"/>
      <c r="AO12" s="9"/>
    </row>
    <row r="13" spans="1:45">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L13" s="9"/>
      <c r="AM13" s="17"/>
      <c r="AN13" s="101"/>
      <c r="AO13" s="102"/>
      <c r="AP13" s="4"/>
    </row>
    <row r="14" spans="1:45">
      <c r="AM14" s="13"/>
      <c r="AQ14" s="11"/>
      <c r="AR14" s="11"/>
      <c r="AS14" s="11"/>
    </row>
    <row r="15" spans="1:45">
      <c r="AM15" s="13"/>
      <c r="AQ15" s="11"/>
      <c r="AR15" s="11"/>
      <c r="AS15" s="11"/>
    </row>
    <row r="16" spans="1:45">
      <c r="AL16" s="13"/>
      <c r="AP16" s="11"/>
      <c r="AQ16" s="11"/>
      <c r="AR16" s="11"/>
    </row>
    <row r="17" spans="14:44">
      <c r="Y17" s="9"/>
      <c r="Z17" s="9"/>
      <c r="AA17" s="9"/>
      <c r="AB17" s="9"/>
      <c r="AC17" s="9"/>
      <c r="AD17" s="9"/>
      <c r="AL17" s="13"/>
      <c r="AP17" s="11"/>
      <c r="AQ17" s="11"/>
      <c r="AR17" s="11"/>
    </row>
    <row r="18" spans="14:44">
      <c r="Y18" s="9"/>
      <c r="Z18" s="9"/>
      <c r="AA18" s="9"/>
      <c r="AB18" s="9"/>
      <c r="AC18" s="9"/>
      <c r="AD18" s="9"/>
      <c r="AP18" s="11"/>
      <c r="AQ18" s="11"/>
      <c r="AR18" s="11"/>
    </row>
    <row r="19" spans="14:44">
      <c r="Y19" s="9"/>
      <c r="Z19" s="9"/>
      <c r="AA19" s="9"/>
      <c r="AB19" s="9"/>
      <c r="AC19" s="9"/>
      <c r="AD19" s="9"/>
      <c r="AP19" s="11"/>
      <c r="AQ19" s="11"/>
      <c r="AR19" s="11"/>
    </row>
    <row r="20" spans="14:44">
      <c r="Y20" s="9"/>
      <c r="Z20" s="9"/>
      <c r="AA20" s="9"/>
      <c r="AB20" s="9"/>
      <c r="AC20" s="9"/>
      <c r="AD20" s="9"/>
      <c r="AP20" s="11"/>
      <c r="AQ20" s="11"/>
      <c r="AR20" s="11"/>
    </row>
    <row r="21" spans="14:44">
      <c r="AL21" s="13"/>
      <c r="AP21" s="11"/>
      <c r="AQ21" s="11"/>
      <c r="AR21" s="11"/>
    </row>
    <row r="22" spans="14:44">
      <c r="AL22" s="13"/>
      <c r="AP22" s="11"/>
      <c r="AQ22" s="11"/>
      <c r="AR22" s="11"/>
    </row>
    <row r="23" spans="14:44">
      <c r="AL23" s="13"/>
      <c r="AP23" s="11"/>
      <c r="AQ23" s="11"/>
      <c r="AR23" s="11"/>
    </row>
    <row r="24" spans="14:44">
      <c r="N24" s="9"/>
      <c r="O24" s="9"/>
      <c r="P24" s="9"/>
      <c r="Q24" s="9"/>
      <c r="R24" s="9"/>
      <c r="S24" s="9"/>
      <c r="T24" s="9"/>
      <c r="U24" s="9"/>
      <c r="V24" s="9"/>
      <c r="W24" s="9"/>
      <c r="X24" s="9"/>
      <c r="Y24" s="9"/>
      <c r="Z24" s="9"/>
      <c r="AA24" s="9"/>
      <c r="AB24" s="9"/>
      <c r="AC24" s="9"/>
      <c r="AD24" s="9"/>
      <c r="AL24" s="13"/>
      <c r="AP24" s="11"/>
      <c r="AQ24" s="11"/>
      <c r="AR24" s="11"/>
    </row>
    <row r="25" spans="14:44">
      <c r="N25" s="21"/>
      <c r="O25" s="21"/>
      <c r="P25" s="21"/>
      <c r="Q25" s="21"/>
      <c r="R25" s="21"/>
      <c r="S25" s="21"/>
      <c r="T25" s="21"/>
      <c r="U25" s="21"/>
      <c r="V25" s="21"/>
      <c r="W25" s="21"/>
      <c r="X25" s="21"/>
      <c r="Y25" s="21"/>
      <c r="Z25" s="21"/>
      <c r="AA25" s="21"/>
      <c r="AB25" s="21"/>
      <c r="AC25" s="21"/>
      <c r="AD25" s="21"/>
      <c r="AL25" s="13"/>
      <c r="AP25" s="11"/>
      <c r="AQ25" s="11"/>
      <c r="AR25" s="11"/>
    </row>
  </sheetData>
  <phoneticPr fontId="11"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0DEAB-5915-46AB-AAC7-F350788298DA}">
  <dimension ref="A1:BG78"/>
  <sheetViews>
    <sheetView zoomScale="80" zoomScaleNormal="80" workbookViewId="0">
      <pane xSplit="1" ySplit="1" topLeftCell="B43" activePane="bottomRight" state="frozen"/>
      <selection activeCell="Z20" sqref="Z20"/>
      <selection pane="topRight" activeCell="Z20" sqref="Z20"/>
      <selection pane="bottomLeft" activeCell="Z20" sqref="Z20"/>
      <selection pane="bottomRight" activeCell="Z20" sqref="Z20"/>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23.69921875" customWidth="1"/>
    <col min="21" max="21" width="41.5" customWidth="1"/>
    <col min="52" max="53" width="12.69921875" customWidth="1"/>
    <col min="54" max="55" width="13.69921875" customWidth="1"/>
    <col min="56" max="56" width="11.69921875" customWidth="1"/>
  </cols>
  <sheetData>
    <row r="1" spans="1:59">
      <c r="A1" s="16" t="s">
        <v>1046</v>
      </c>
      <c r="C1" s="4" t="s">
        <v>1045</v>
      </c>
      <c r="D1" s="4" t="s">
        <v>1044</v>
      </c>
      <c r="E1" s="4" t="s">
        <v>1043</v>
      </c>
      <c r="F1" s="4" t="s">
        <v>1042</v>
      </c>
      <c r="G1" s="4" t="s">
        <v>1041</v>
      </c>
      <c r="H1" s="4" t="s">
        <v>1040</v>
      </c>
      <c r="I1" s="4" t="s">
        <v>1039</v>
      </c>
      <c r="J1" s="4" t="s">
        <v>1038</v>
      </c>
      <c r="K1" s="4" t="s">
        <v>1037</v>
      </c>
      <c r="L1" s="4" t="s">
        <v>1036</v>
      </c>
      <c r="M1" s="4" t="s">
        <v>1035</v>
      </c>
      <c r="N1" s="4" t="s">
        <v>1016</v>
      </c>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6" t="s">
        <v>1047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8"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ht="15.6">
      <c r="A4" s="5" t="s">
        <v>90</v>
      </c>
      <c r="B4" s="37" t="s">
        <v>239</v>
      </c>
      <c r="C4" s="6" t="e">
        <f>VLOOKUP($B4&amp;"|"&amp;C$1,#REF!,2,0)</f>
        <v>#REF!</v>
      </c>
      <c r="D4" s="6" t="e">
        <f>VLOOKUP($B4&amp;"|"&amp;D$1,#REF!,2,0)</f>
        <v>#REF!</v>
      </c>
      <c r="E4" s="6" t="e">
        <f>VLOOKUP($B4&amp;"|"&amp;E$1,#REF!,2,0)</f>
        <v>#REF!</v>
      </c>
      <c r="F4" s="6" t="e">
        <f>VLOOKUP($B4&amp;"|"&amp;F$1,#REF!,2,0)</f>
        <v>#REF!</v>
      </c>
      <c r="G4" s="6" t="e">
        <f>VLOOKUP($B4&amp;"|"&amp;G$1,#REF!,2,0)</f>
        <v>#REF!</v>
      </c>
      <c r="H4" s="6" t="e">
        <f>VLOOKUP($B4&amp;"|"&amp;H$1,#REF!,2,0)</f>
        <v>#REF!</v>
      </c>
      <c r="I4" s="6" t="e">
        <f>VLOOKUP($B4&amp;"|"&amp;I$1,#REF!,2,0)</f>
        <v>#REF!</v>
      </c>
      <c r="J4" s="6" t="e">
        <f>VLOOKUP($B4&amp;"|"&amp;J$1,#REF!,2,0)</f>
        <v>#REF!</v>
      </c>
      <c r="K4" s="6" t="e">
        <f>VLOOKUP($B4&amp;"|"&amp;K$1,#REF!,2,0)</f>
        <v>#REF!</v>
      </c>
      <c r="L4" s="6" t="e">
        <f>VLOOKUP($B4&amp;"|"&amp;L$1,#REF!,2,0)</f>
        <v>#REF!</v>
      </c>
      <c r="M4" s="6" t="e">
        <f>VLOOKUP($B4&amp;"|"&amp;M$1,#REF!,2,0)</f>
        <v>#REF!</v>
      </c>
      <c r="N4" s="6" t="e">
        <f>VLOOKUP($B4&amp;"|"&amp;N$1,#REF!,2,0)</f>
        <v>#REF!</v>
      </c>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7"/>
      <c r="BB4" s="7"/>
      <c r="BC4" s="6"/>
      <c r="BD4" s="6"/>
      <c r="BE4" s="7"/>
      <c r="BF4" s="7"/>
    </row>
    <row r="5" spans="1:59" ht="15.6">
      <c r="A5" s="5" t="s">
        <v>91</v>
      </c>
      <c r="B5" s="37" t="s">
        <v>240</v>
      </c>
      <c r="C5" s="6" t="e">
        <f>VLOOKUP($B5&amp;"|"&amp;C$1,#REF!,2,0)</f>
        <v>#REF!</v>
      </c>
      <c r="D5" s="6" t="e">
        <f>VLOOKUP($B5&amp;"|"&amp;D$1,#REF!,2,0)</f>
        <v>#REF!</v>
      </c>
      <c r="E5" s="6" t="e">
        <f>VLOOKUP($B5&amp;"|"&amp;E$1,#REF!,2,0)</f>
        <v>#REF!</v>
      </c>
      <c r="F5" s="6" t="e">
        <f>VLOOKUP($B5&amp;"|"&amp;F$1,#REF!,2,0)</f>
        <v>#REF!</v>
      </c>
      <c r="G5" s="6" t="e">
        <f>VLOOKUP($B5&amp;"|"&amp;G$1,#REF!,2,0)</f>
        <v>#REF!</v>
      </c>
      <c r="H5" s="6" t="e">
        <f>VLOOKUP($B5&amp;"|"&amp;H$1,#REF!,2,0)</f>
        <v>#REF!</v>
      </c>
      <c r="I5" s="6" t="e">
        <f>VLOOKUP($B5&amp;"|"&amp;I$1,#REF!,2,0)</f>
        <v>#REF!</v>
      </c>
      <c r="J5" s="6" t="e">
        <f>VLOOKUP($B5&amp;"|"&amp;J$1,#REF!,2,0)</f>
        <v>#REF!</v>
      </c>
      <c r="K5" s="6" t="e">
        <f>VLOOKUP($B5&amp;"|"&amp;K$1,#REF!,2,0)</f>
        <v>#REF!</v>
      </c>
      <c r="L5" s="6" t="e">
        <f>VLOOKUP($B5&amp;"|"&amp;L$1,#REF!,2,0)</f>
        <v>#REF!</v>
      </c>
      <c r="M5" s="6" t="e">
        <f>VLOOKUP($B5&amp;"|"&amp;M$1,#REF!,2,0)</f>
        <v>#REF!</v>
      </c>
      <c r="N5" s="6" t="e">
        <f>VLOOKUP($B5&amp;"|"&amp;N$1,#REF!,2,0)</f>
        <v>#REF!</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7"/>
      <c r="BB5" s="7"/>
      <c r="BC5" s="6"/>
      <c r="BD5" s="6"/>
      <c r="BE5" s="7"/>
      <c r="BF5" s="7"/>
      <c r="BG5" s="12"/>
    </row>
    <row r="6" spans="1:59" ht="15.6">
      <c r="A6" s="5" t="s">
        <v>92</v>
      </c>
      <c r="B6" s="37" t="s">
        <v>241</v>
      </c>
      <c r="C6" s="6" t="e">
        <f>VLOOKUP($B6&amp;"|"&amp;C$1,#REF!,2,0)</f>
        <v>#REF!</v>
      </c>
      <c r="D6" s="6" t="e">
        <f>VLOOKUP($B6&amp;"|"&amp;D$1,#REF!,2,0)</f>
        <v>#REF!</v>
      </c>
      <c r="E6" s="6" t="e">
        <f>VLOOKUP($B6&amp;"|"&amp;E$1,#REF!,2,0)</f>
        <v>#REF!</v>
      </c>
      <c r="F6" s="6" t="e">
        <f>VLOOKUP($B6&amp;"|"&amp;F$1,#REF!,2,0)</f>
        <v>#REF!</v>
      </c>
      <c r="G6" s="6" t="e">
        <f>VLOOKUP($B6&amp;"|"&amp;G$1,#REF!,2,0)</f>
        <v>#REF!</v>
      </c>
      <c r="H6" s="6" t="e">
        <f>VLOOKUP($B6&amp;"|"&amp;H$1,#REF!,2,0)</f>
        <v>#REF!</v>
      </c>
      <c r="I6" s="6" t="e">
        <f>VLOOKUP($B6&amp;"|"&amp;I$1,#REF!,2,0)</f>
        <v>#REF!</v>
      </c>
      <c r="J6" s="6" t="e">
        <f>VLOOKUP($B6&amp;"|"&amp;J$1,#REF!,2,0)</f>
        <v>#REF!</v>
      </c>
      <c r="K6" s="6" t="e">
        <f>VLOOKUP($B6&amp;"|"&amp;K$1,#REF!,2,0)</f>
        <v>#REF!</v>
      </c>
      <c r="L6" s="6" t="e">
        <f>VLOOKUP($B6&amp;"|"&amp;L$1,#REF!,2,0)</f>
        <v>#REF!</v>
      </c>
      <c r="M6" s="6" t="e">
        <f>VLOOKUP($B6&amp;"|"&amp;M$1,#REF!,2,0)</f>
        <v>#REF!</v>
      </c>
      <c r="N6" s="6" t="e">
        <f>VLOOKUP($B6&amp;"|"&amp;N$1,#REF!,2,0)</f>
        <v>#REF!</v>
      </c>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7"/>
      <c r="BB6" s="7"/>
      <c r="BC6" s="6"/>
      <c r="BD6" s="6"/>
      <c r="BE6" s="7"/>
      <c r="BF6" s="7"/>
    </row>
    <row r="7" spans="1:59" ht="15.6">
      <c r="A7" s="5" t="s">
        <v>93</v>
      </c>
      <c r="B7" s="37" t="s">
        <v>212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c r="B8" s="37"/>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7"/>
      <c r="BB8" s="7"/>
      <c r="BC8" s="6"/>
      <c r="BD8" s="6"/>
      <c r="BE8" s="7"/>
      <c r="BF8" s="7"/>
    </row>
    <row r="9" spans="1:59">
      <c r="A9" s="108" t="s">
        <v>1050</v>
      </c>
      <c r="C9" s="6"/>
    </row>
    <row r="10" spans="1:59" ht="15.6">
      <c r="A10" s="5" t="s">
        <v>337</v>
      </c>
      <c r="B10" s="37" t="s">
        <v>286</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row>
    <row r="11" spans="1:59" ht="15.6">
      <c r="A11" s="5" t="s">
        <v>331</v>
      </c>
      <c r="B11" s="37" t="s">
        <v>287</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row>
    <row r="12" spans="1:59" ht="15.6">
      <c r="A12" s="5" t="s">
        <v>329</v>
      </c>
      <c r="B12" s="37" t="s">
        <v>292</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row>
    <row r="13" spans="1:59" ht="15.6">
      <c r="A13" s="5" t="s">
        <v>328</v>
      </c>
      <c r="B13" s="37" t="s">
        <v>293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row>
    <row r="14" spans="1:59" ht="15.6">
      <c r="A14" s="5" t="s">
        <v>325</v>
      </c>
      <c r="B14" s="37" t="s">
        <v>294</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row>
    <row r="15" spans="1:59" ht="15.6">
      <c r="A15" s="5" t="s">
        <v>326</v>
      </c>
      <c r="B15" s="37" t="s">
        <v>296</v>
      </c>
      <c r="C15" s="6" t="e">
        <f>VLOOKUP($B15&amp;"|"&amp;C$1,#REF!,2,0)</f>
        <v>#REF!</v>
      </c>
      <c r="D15" s="6" t="e">
        <f>VLOOKUP($B15&amp;"|"&amp;D$1,#REF!,2,0)</f>
        <v>#REF!</v>
      </c>
      <c r="E15" s="6" t="e">
        <f>VLOOKUP($B15&amp;"|"&amp;E$1,#REF!,2,0)</f>
        <v>#REF!</v>
      </c>
      <c r="F15" s="6" t="e">
        <f>VLOOKUP($B15&amp;"|"&amp;F$1,#REF!,2,0)</f>
        <v>#REF!</v>
      </c>
      <c r="G15" s="6" t="e">
        <f>VLOOKUP($B15&amp;"|"&amp;G$1,#REF!,2,0)</f>
        <v>#REF!</v>
      </c>
      <c r="H15" s="6" t="e">
        <f>VLOOKUP($B15&amp;"|"&amp;H$1,#REF!,2,0)</f>
        <v>#REF!</v>
      </c>
      <c r="I15" s="6" t="e">
        <f>VLOOKUP($B15&amp;"|"&amp;I$1,#REF!,2,0)</f>
        <v>#REF!</v>
      </c>
      <c r="J15" s="6" t="e">
        <f>VLOOKUP($B15&amp;"|"&amp;J$1,#REF!,2,0)</f>
        <v>#REF!</v>
      </c>
      <c r="K15" s="6" t="e">
        <f>VLOOKUP($B15&amp;"|"&amp;K$1,#REF!,2,0)</f>
        <v>#REF!</v>
      </c>
      <c r="L15" s="6" t="e">
        <f>VLOOKUP($B15&amp;"|"&amp;L$1,#REF!,2,0)</f>
        <v>#REF!</v>
      </c>
      <c r="M15" s="6" t="e">
        <f>VLOOKUP($B15&amp;"|"&amp;M$1,#REF!,2,0)</f>
        <v>#REF!</v>
      </c>
      <c r="N15" s="6" t="e">
        <f>VLOOKUP($B15&amp;"|"&amp;N$1,#REF!,2,0)</f>
        <v>#REF!</v>
      </c>
    </row>
    <row r="16" spans="1:59" ht="15.6">
      <c r="A16" s="5" t="s">
        <v>330</v>
      </c>
      <c r="B16" s="37" t="s">
        <v>291</v>
      </c>
      <c r="C16" s="6" t="e">
        <f>VLOOKUP($B16&amp;"|"&amp;C$1,#REF!,2,0)</f>
        <v>#REF!</v>
      </c>
      <c r="D16" s="6" t="e">
        <f>VLOOKUP($B16&amp;"|"&amp;D$1,#REF!,2,0)</f>
        <v>#REF!</v>
      </c>
      <c r="E16" s="6" t="e">
        <f>VLOOKUP($B16&amp;"|"&amp;E$1,#REF!,2,0)</f>
        <v>#REF!</v>
      </c>
      <c r="F16" s="6" t="e">
        <f>VLOOKUP($B16&amp;"|"&amp;F$1,#REF!,2,0)</f>
        <v>#REF!</v>
      </c>
      <c r="G16" s="6" t="e">
        <f>VLOOKUP($B16&amp;"|"&amp;G$1,#REF!,2,0)</f>
        <v>#REF!</v>
      </c>
      <c r="H16" s="6" t="e">
        <f>VLOOKUP($B16&amp;"|"&amp;H$1,#REF!,2,0)</f>
        <v>#REF!</v>
      </c>
      <c r="I16" s="6" t="e">
        <f>VLOOKUP($B16&amp;"|"&amp;I$1,#REF!,2,0)</f>
        <v>#REF!</v>
      </c>
      <c r="J16" s="6" t="e">
        <f>VLOOKUP($B16&amp;"|"&amp;J$1,#REF!,2,0)</f>
        <v>#REF!</v>
      </c>
      <c r="K16" s="6" t="e">
        <f>VLOOKUP($B16&amp;"|"&amp;K$1,#REF!,2,0)</f>
        <v>#REF!</v>
      </c>
      <c r="L16" s="6" t="e">
        <f>VLOOKUP($B16&amp;"|"&amp;L$1,#REF!,2,0)</f>
        <v>#REF!</v>
      </c>
      <c r="M16" s="6" t="e">
        <f>VLOOKUP($B16&amp;"|"&amp;M$1,#REF!,2,0)</f>
        <v>#REF!</v>
      </c>
      <c r="N16" s="6" t="e">
        <f>VLOOKUP($B16&amp;"|"&amp;N$1,#REF!,2,0)</f>
        <v>#REF!</v>
      </c>
    </row>
    <row r="17" spans="1:14" ht="15.6">
      <c r="A17" s="5" t="s">
        <v>327</v>
      </c>
      <c r="B17" s="37" t="s">
        <v>297</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row>
    <row r="18" spans="1:14" ht="15.6">
      <c r="A18" s="5" t="s">
        <v>324</v>
      </c>
      <c r="B18" s="37" t="s">
        <v>295</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row>
    <row r="19" spans="1:14" ht="15.6">
      <c r="A19" s="5" t="s">
        <v>332</v>
      </c>
      <c r="B19" s="37" t="s">
        <v>288</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row>
    <row r="20" spans="1:14" ht="15.6">
      <c r="A20" s="5" t="s">
        <v>333</v>
      </c>
      <c r="B20" s="37" t="s">
        <v>289</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row>
    <row r="21" spans="1:14" ht="15.6">
      <c r="A21" s="5" t="s">
        <v>334</v>
      </c>
      <c r="B21" s="37" t="s">
        <v>290</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row>
    <row r="22" spans="1:14" ht="15.6">
      <c r="A22" s="5" t="s">
        <v>336</v>
      </c>
      <c r="B22" s="37" t="s">
        <v>298</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row>
    <row r="23" spans="1:14" ht="15.6">
      <c r="A23" s="5" t="s">
        <v>335</v>
      </c>
      <c r="B23" s="37" t="s">
        <v>285</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row>
    <row r="25" spans="1:14">
      <c r="A25" s="106" t="s">
        <v>1048</v>
      </c>
    </row>
    <row r="26" spans="1:14">
      <c r="A26" s="108" t="s">
        <v>196</v>
      </c>
    </row>
    <row r="27" spans="1:14" ht="15.6">
      <c r="A27" s="8" t="s">
        <v>1034</v>
      </c>
      <c r="B27" s="37" t="s">
        <v>1000</v>
      </c>
      <c r="C27" s="10" t="e">
        <f>VLOOKUP($B27&amp;"|"&amp;C$1,#REF!,2,0)</f>
        <v>#REF!</v>
      </c>
      <c r="D27" s="10" t="e">
        <f>VLOOKUP($B27&amp;"|"&amp;D$1,#REF!,2,0)</f>
        <v>#REF!</v>
      </c>
      <c r="E27" s="10" t="e">
        <f>VLOOKUP($B27&amp;"|"&amp;E$1,#REF!,2,0)</f>
        <v>#REF!</v>
      </c>
      <c r="F27" s="10" t="e">
        <f>VLOOKUP($B27&amp;"|"&amp;F$1,#REF!,2,0)</f>
        <v>#REF!</v>
      </c>
      <c r="G27" s="10" t="e">
        <f>VLOOKUP($B27&amp;"|"&amp;G$1,#REF!,2,0)</f>
        <v>#REF!</v>
      </c>
      <c r="H27" s="10" t="e">
        <f>VLOOKUP($B27&amp;"|"&amp;H$1,#REF!,2,0)</f>
        <v>#REF!</v>
      </c>
      <c r="I27" s="10" t="e">
        <f>VLOOKUP($B27&amp;"|"&amp;I$1,#REF!,2,0)</f>
        <v>#REF!</v>
      </c>
      <c r="J27" s="10" t="e">
        <f>VLOOKUP($B27&amp;"|"&amp;J$1,#REF!,2,0)</f>
        <v>#REF!</v>
      </c>
      <c r="K27" s="10" t="e">
        <f>VLOOKUP($B27&amp;"|"&amp;K$1,#REF!,2,0)</f>
        <v>#REF!</v>
      </c>
      <c r="L27" s="10" t="e">
        <f>VLOOKUP($B27&amp;"|"&amp;L$1,#REF!,2,0)</f>
        <v>#REF!</v>
      </c>
      <c r="M27" s="10" t="e">
        <f>VLOOKUP($B27&amp;"|"&amp;M$1,#REF!,2,0)</f>
        <v>#REF!</v>
      </c>
      <c r="N27" s="10" t="e">
        <f>VLOOKUP($B27&amp;"|"&amp;N$1,#REF!,2,0)</f>
        <v>#REF!</v>
      </c>
    </row>
    <row r="28" spans="1:14" ht="15.6">
      <c r="A28" s="8" t="s">
        <v>1033</v>
      </c>
      <c r="B28" s="37" t="s">
        <v>999</v>
      </c>
      <c r="C28" s="10" t="e">
        <f>VLOOKUP($B28&amp;"|"&amp;C$1,#REF!,2,0)</f>
        <v>#REF!</v>
      </c>
      <c r="D28" s="10" t="e">
        <f>VLOOKUP($B28&amp;"|"&amp;D$1,#REF!,2,0)</f>
        <v>#REF!</v>
      </c>
      <c r="E28" s="10" t="e">
        <f>VLOOKUP($B28&amp;"|"&amp;E$1,#REF!,2,0)</f>
        <v>#REF!</v>
      </c>
      <c r="F28" s="10" t="e">
        <f>VLOOKUP($B28&amp;"|"&amp;F$1,#REF!,2,0)</f>
        <v>#REF!</v>
      </c>
      <c r="G28" s="10" t="e">
        <f>VLOOKUP($B28&amp;"|"&amp;G$1,#REF!,2,0)</f>
        <v>#REF!</v>
      </c>
      <c r="H28" s="10" t="e">
        <f>VLOOKUP($B28&amp;"|"&amp;H$1,#REF!,2,0)</f>
        <v>#REF!</v>
      </c>
      <c r="I28" s="10" t="e">
        <f>VLOOKUP($B28&amp;"|"&amp;I$1,#REF!,2,0)</f>
        <v>#REF!</v>
      </c>
      <c r="J28" s="10" t="e">
        <f>VLOOKUP($B28&amp;"|"&amp;J$1,#REF!,2,0)</f>
        <v>#REF!</v>
      </c>
      <c r="K28" s="10" t="e">
        <f>VLOOKUP($B28&amp;"|"&amp;K$1,#REF!,2,0)</f>
        <v>#REF!</v>
      </c>
      <c r="L28" s="10" t="e">
        <f>VLOOKUP($B28&amp;"|"&amp;L$1,#REF!,2,0)</f>
        <v>#REF!</v>
      </c>
      <c r="M28" s="10" t="e">
        <f>VLOOKUP($B28&amp;"|"&amp;M$1,#REF!,2,0)</f>
        <v>#REF!</v>
      </c>
      <c r="N28" s="10" t="e">
        <f>VLOOKUP($B28&amp;"|"&amp;N$1,#REF!,2,0)</f>
        <v>#REF!</v>
      </c>
    </row>
    <row r="29" spans="1:14" ht="15.6">
      <c r="A29" s="8" t="s">
        <v>1017</v>
      </c>
      <c r="B29" s="37" t="s">
        <v>998</v>
      </c>
      <c r="C29" s="10" t="e">
        <f>VLOOKUP($B29&amp;"|"&amp;C$1,#REF!,2,0)</f>
        <v>#REF!</v>
      </c>
      <c r="D29" s="10" t="e">
        <f>VLOOKUP($B29&amp;"|"&amp;D$1,#REF!,2,0)</f>
        <v>#REF!</v>
      </c>
      <c r="E29" s="10" t="e">
        <f>VLOOKUP($B29&amp;"|"&amp;E$1,#REF!,2,0)</f>
        <v>#REF!</v>
      </c>
      <c r="F29" s="10" t="e">
        <f>VLOOKUP($B29&amp;"|"&amp;F$1,#REF!,2,0)</f>
        <v>#REF!</v>
      </c>
      <c r="G29" s="10" t="e">
        <f>VLOOKUP($B29&amp;"|"&amp;G$1,#REF!,2,0)</f>
        <v>#REF!</v>
      </c>
      <c r="H29" s="10" t="e">
        <f>VLOOKUP($B29&amp;"|"&amp;H$1,#REF!,2,0)</f>
        <v>#REF!</v>
      </c>
      <c r="I29" s="10" t="e">
        <f>VLOOKUP($B29&amp;"|"&amp;I$1,#REF!,2,0)</f>
        <v>#REF!</v>
      </c>
      <c r="J29" s="10" t="e">
        <f>VLOOKUP($B29&amp;"|"&amp;J$1,#REF!,2,0)</f>
        <v>#REF!</v>
      </c>
      <c r="K29" s="10" t="e">
        <f>VLOOKUP($B29&amp;"|"&amp;K$1,#REF!,2,0)</f>
        <v>#REF!</v>
      </c>
      <c r="L29" s="10" t="e">
        <f>VLOOKUP($B29&amp;"|"&amp;L$1,#REF!,2,0)</f>
        <v>#REF!</v>
      </c>
      <c r="M29" s="10" t="e">
        <f>VLOOKUP($B29&amp;"|"&amp;M$1,#REF!,2,0)</f>
        <v>#REF!</v>
      </c>
      <c r="N29" s="10" t="e">
        <f>VLOOKUP($B29&amp;"|"&amp;N$1,#REF!,2,0)</f>
        <v>#REF!</v>
      </c>
    </row>
    <row r="30" spans="1:14" ht="15.6">
      <c r="A30" s="8" t="s">
        <v>93</v>
      </c>
      <c r="B30" s="37" t="s">
        <v>997</v>
      </c>
      <c r="C30" s="10" t="e">
        <f>VLOOKUP($B30&amp;"|"&amp;C$1,#REF!,2,0)</f>
        <v>#REF!</v>
      </c>
      <c r="D30" s="10" t="e">
        <f>VLOOKUP($B30&amp;"|"&amp;D$1,#REF!,2,0)</f>
        <v>#REF!</v>
      </c>
      <c r="E30" s="10" t="e">
        <f>VLOOKUP($B30&amp;"|"&amp;E$1,#REF!,2,0)</f>
        <v>#REF!</v>
      </c>
      <c r="F30" s="10" t="e">
        <f>VLOOKUP($B30&amp;"|"&amp;F$1,#REF!,2,0)</f>
        <v>#REF!</v>
      </c>
      <c r="G30" s="10" t="e">
        <f>VLOOKUP($B30&amp;"|"&amp;G$1,#REF!,2,0)</f>
        <v>#REF!</v>
      </c>
      <c r="H30" s="10" t="e">
        <f>VLOOKUP($B30&amp;"|"&amp;H$1,#REF!,2,0)</f>
        <v>#REF!</v>
      </c>
      <c r="I30" s="10" t="e">
        <f>VLOOKUP($B30&amp;"|"&amp;I$1,#REF!,2,0)</f>
        <v>#REF!</v>
      </c>
      <c r="J30" s="10" t="e">
        <f>VLOOKUP($B30&amp;"|"&amp;J$1,#REF!,2,0)</f>
        <v>#REF!</v>
      </c>
      <c r="K30" s="10" t="e">
        <f>VLOOKUP($B30&amp;"|"&amp;K$1,#REF!,2,0)</f>
        <v>#REF!</v>
      </c>
      <c r="L30" s="10" t="e">
        <f>VLOOKUP($B30&amp;"|"&amp;L$1,#REF!,2,0)</f>
        <v>#REF!</v>
      </c>
      <c r="M30" s="10" t="e">
        <f>VLOOKUP($B30&amp;"|"&amp;M$1,#REF!,2,0)</f>
        <v>#REF!</v>
      </c>
      <c r="N30" s="10" t="e">
        <f>VLOOKUP($B30&amp;"|"&amp;N$1,#REF!,2,0)</f>
        <v>#REF!</v>
      </c>
    </row>
    <row r="31" spans="1:14" ht="15.6">
      <c r="A31" s="8"/>
      <c r="B31" s="37"/>
      <c r="C31" s="10"/>
      <c r="D31" s="10"/>
      <c r="E31" s="10"/>
      <c r="F31" s="10"/>
      <c r="G31" s="10"/>
      <c r="H31" s="10"/>
      <c r="I31" s="10"/>
      <c r="J31" s="10"/>
      <c r="K31" s="10"/>
      <c r="L31" s="10"/>
      <c r="M31" s="10"/>
      <c r="N31" s="10"/>
    </row>
    <row r="32" spans="1:14" ht="15.6">
      <c r="A32" s="108" t="s">
        <v>1049</v>
      </c>
      <c r="B32" s="37"/>
      <c r="C32" s="10"/>
      <c r="D32" s="10"/>
      <c r="E32" s="10"/>
      <c r="F32" s="10"/>
      <c r="G32" s="10"/>
      <c r="H32" s="10"/>
      <c r="I32" s="10"/>
      <c r="J32" s="10"/>
      <c r="K32" s="10"/>
      <c r="L32" s="10"/>
      <c r="M32" s="10"/>
      <c r="N32" s="10"/>
    </row>
    <row r="33" spans="1:14" ht="15.6">
      <c r="A33" s="8" t="s">
        <v>1031</v>
      </c>
      <c r="B33" s="37" t="s">
        <v>1002</v>
      </c>
      <c r="C33" s="10" t="e">
        <f>VLOOKUP($B33&amp;"|"&amp;C$1,#REF!,2,0)</f>
        <v>#REF!</v>
      </c>
      <c r="D33" s="10" t="e">
        <f>VLOOKUP($B33&amp;"|"&amp;D$1,#REF!,2,0)</f>
        <v>#REF!</v>
      </c>
      <c r="E33" s="10" t="e">
        <f>VLOOKUP($B33&amp;"|"&amp;E$1,#REF!,2,0)</f>
        <v>#REF!</v>
      </c>
      <c r="F33" s="10" t="e">
        <f>VLOOKUP($B33&amp;"|"&amp;F$1,#REF!,2,0)</f>
        <v>#REF!</v>
      </c>
      <c r="G33" s="10" t="e">
        <f>VLOOKUP($B33&amp;"|"&amp;G$1,#REF!,2,0)</f>
        <v>#REF!</v>
      </c>
      <c r="H33" s="10" t="e">
        <f>VLOOKUP($B33&amp;"|"&amp;H$1,#REF!,2,0)</f>
        <v>#REF!</v>
      </c>
      <c r="I33" s="10" t="e">
        <f>VLOOKUP($B33&amp;"|"&amp;I$1,#REF!,2,0)</f>
        <v>#REF!</v>
      </c>
      <c r="J33" s="10" t="e">
        <f>VLOOKUP($B33&amp;"|"&amp;J$1,#REF!,2,0)</f>
        <v>#REF!</v>
      </c>
      <c r="K33" s="10" t="e">
        <f>VLOOKUP($B33&amp;"|"&amp;K$1,#REF!,2,0)</f>
        <v>#REF!</v>
      </c>
      <c r="L33" s="10" t="e">
        <f>VLOOKUP($B33&amp;"|"&amp;L$1,#REF!,2,0)</f>
        <v>#REF!</v>
      </c>
      <c r="M33" s="10" t="e">
        <f>VLOOKUP($B33&amp;"|"&amp;M$1,#REF!,2,0)</f>
        <v>#REF!</v>
      </c>
      <c r="N33" s="10" t="e">
        <f>VLOOKUP($B33&amp;"|"&amp;N$1,#REF!,2,0)</f>
        <v>#REF!</v>
      </c>
    </row>
    <row r="34" spans="1:14" ht="15.6">
      <c r="A34" s="8" t="s">
        <v>1032</v>
      </c>
      <c r="B34" s="37" t="s">
        <v>1001</v>
      </c>
      <c r="C34" s="10" t="e">
        <f>VLOOKUP($B34&amp;"|"&amp;C$1,#REF!,2,0)</f>
        <v>#REF!</v>
      </c>
      <c r="D34" s="10" t="e">
        <f>VLOOKUP($B34&amp;"|"&amp;D$1,#REF!,2,0)</f>
        <v>#REF!</v>
      </c>
      <c r="E34" s="10" t="e">
        <f>VLOOKUP($B34&amp;"|"&amp;E$1,#REF!,2,0)</f>
        <v>#REF!</v>
      </c>
      <c r="F34" s="10" t="e">
        <f>VLOOKUP($B34&amp;"|"&amp;F$1,#REF!,2,0)</f>
        <v>#REF!</v>
      </c>
      <c r="G34" s="10" t="e">
        <f>VLOOKUP($B34&amp;"|"&amp;G$1,#REF!,2,0)</f>
        <v>#REF!</v>
      </c>
      <c r="H34" s="10" t="e">
        <f>VLOOKUP($B34&amp;"|"&amp;H$1,#REF!,2,0)</f>
        <v>#REF!</v>
      </c>
      <c r="I34" s="10" t="e">
        <f>VLOOKUP($B34&amp;"|"&amp;I$1,#REF!,2,0)</f>
        <v>#REF!</v>
      </c>
      <c r="J34" s="10" t="e">
        <f>VLOOKUP($B34&amp;"|"&amp;J$1,#REF!,2,0)</f>
        <v>#REF!</v>
      </c>
      <c r="K34" s="10" t="e">
        <f>VLOOKUP($B34&amp;"|"&amp;K$1,#REF!,2,0)</f>
        <v>#REF!</v>
      </c>
      <c r="L34" s="10" t="e">
        <f>VLOOKUP($B34&amp;"|"&amp;L$1,#REF!,2,0)</f>
        <v>#REF!</v>
      </c>
      <c r="M34" s="10" t="e">
        <f>VLOOKUP($B34&amp;"|"&amp;M$1,#REF!,2,0)</f>
        <v>#REF!</v>
      </c>
      <c r="N34" s="10" t="e">
        <f>VLOOKUP($B34&amp;"|"&amp;N$1,#REF!,2,0)</f>
        <v>#REF!</v>
      </c>
    </row>
    <row r="35" spans="1:14" ht="15.6">
      <c r="A35" s="8" t="s">
        <v>1020</v>
      </c>
      <c r="B35" s="37" t="s">
        <v>1013</v>
      </c>
      <c r="C35" s="10" t="e">
        <f>VLOOKUP($B35&amp;"|"&amp;C$1,#REF!,2,0)</f>
        <v>#REF!</v>
      </c>
      <c r="D35" s="10" t="e">
        <f>VLOOKUP($B35&amp;"|"&amp;D$1,#REF!,2,0)</f>
        <v>#REF!</v>
      </c>
      <c r="E35" s="10" t="e">
        <f>VLOOKUP($B35&amp;"|"&amp;E$1,#REF!,2,0)</f>
        <v>#REF!</v>
      </c>
      <c r="F35" s="10" t="e">
        <f>VLOOKUP($B35&amp;"|"&amp;F$1,#REF!,2,0)</f>
        <v>#REF!</v>
      </c>
      <c r="G35" s="10" t="e">
        <f>VLOOKUP($B35&amp;"|"&amp;G$1,#REF!,2,0)</f>
        <v>#REF!</v>
      </c>
      <c r="H35" s="10" t="e">
        <f>VLOOKUP($B35&amp;"|"&amp;H$1,#REF!,2,0)</f>
        <v>#REF!</v>
      </c>
      <c r="I35" s="10" t="e">
        <f>VLOOKUP($B35&amp;"|"&amp;I$1,#REF!,2,0)</f>
        <v>#REF!</v>
      </c>
      <c r="J35" s="10" t="e">
        <f>VLOOKUP($B35&amp;"|"&amp;J$1,#REF!,2,0)</f>
        <v>#REF!</v>
      </c>
      <c r="K35" s="10" t="e">
        <f>VLOOKUP($B35&amp;"|"&amp;K$1,#REF!,2,0)</f>
        <v>#REF!</v>
      </c>
      <c r="L35" s="10" t="e">
        <f>VLOOKUP($B35&amp;"|"&amp;L$1,#REF!,2,0)</f>
        <v>#REF!</v>
      </c>
      <c r="M35" s="10" t="e">
        <f>VLOOKUP($B35&amp;"|"&amp;M$1,#REF!,2,0)</f>
        <v>#REF!</v>
      </c>
      <c r="N35" s="10" t="e">
        <f>VLOOKUP($B35&amp;"|"&amp;N$1,#REF!,2,0)</f>
        <v>#REF!</v>
      </c>
    </row>
    <row r="36" spans="1:14" ht="15.6">
      <c r="A36" s="8" t="s">
        <v>1021</v>
      </c>
      <c r="B36" s="37" t="s">
        <v>1012</v>
      </c>
      <c r="C36" s="10" t="e">
        <f>VLOOKUP($B36&amp;"|"&amp;C$1,#REF!,2,0)</f>
        <v>#REF!</v>
      </c>
      <c r="D36" s="10" t="e">
        <f>VLOOKUP($B36&amp;"|"&amp;D$1,#REF!,2,0)</f>
        <v>#REF!</v>
      </c>
      <c r="E36" s="10" t="e">
        <f>VLOOKUP($B36&amp;"|"&amp;E$1,#REF!,2,0)</f>
        <v>#REF!</v>
      </c>
      <c r="F36" s="10" t="e">
        <f>VLOOKUP($B36&amp;"|"&amp;F$1,#REF!,2,0)</f>
        <v>#REF!</v>
      </c>
      <c r="G36" s="10" t="e">
        <f>VLOOKUP($B36&amp;"|"&amp;G$1,#REF!,2,0)</f>
        <v>#REF!</v>
      </c>
      <c r="H36" s="10" t="e">
        <f>VLOOKUP($B36&amp;"|"&amp;H$1,#REF!,2,0)</f>
        <v>#REF!</v>
      </c>
      <c r="I36" s="10" t="e">
        <f>VLOOKUP($B36&amp;"|"&amp;I$1,#REF!,2,0)</f>
        <v>#REF!</v>
      </c>
      <c r="J36" s="10" t="e">
        <f>VLOOKUP($B36&amp;"|"&amp;J$1,#REF!,2,0)</f>
        <v>#REF!</v>
      </c>
      <c r="K36" s="10" t="e">
        <f>VLOOKUP($B36&amp;"|"&amp;K$1,#REF!,2,0)</f>
        <v>#REF!</v>
      </c>
      <c r="L36" s="10" t="e">
        <f>VLOOKUP($B36&amp;"|"&amp;L$1,#REF!,2,0)</f>
        <v>#REF!</v>
      </c>
      <c r="M36" s="10" t="e">
        <f>VLOOKUP($B36&amp;"|"&amp;M$1,#REF!,2,0)</f>
        <v>#REF!</v>
      </c>
      <c r="N36" s="10" t="e">
        <f>VLOOKUP($B36&amp;"|"&amp;N$1,#REF!,2,0)</f>
        <v>#REF!</v>
      </c>
    </row>
    <row r="37" spans="1:14" ht="15.6">
      <c r="A37" s="8" t="s">
        <v>1023</v>
      </c>
      <c r="B37" s="37" t="s">
        <v>1009</v>
      </c>
      <c r="C37" s="10" t="e">
        <f>VLOOKUP($B37&amp;"|"&amp;C$1,#REF!,2,0)</f>
        <v>#REF!</v>
      </c>
      <c r="D37" s="10" t="e">
        <f>VLOOKUP($B37&amp;"|"&amp;D$1,#REF!,2,0)</f>
        <v>#REF!</v>
      </c>
      <c r="E37" s="10" t="e">
        <f>VLOOKUP($B37&amp;"|"&amp;E$1,#REF!,2,0)</f>
        <v>#REF!</v>
      </c>
      <c r="F37" s="10" t="e">
        <f>VLOOKUP($B37&amp;"|"&amp;F$1,#REF!,2,0)</f>
        <v>#REF!</v>
      </c>
      <c r="G37" s="10" t="e">
        <f>VLOOKUP($B37&amp;"|"&amp;G$1,#REF!,2,0)</f>
        <v>#REF!</v>
      </c>
      <c r="H37" s="10" t="e">
        <f>VLOOKUP($B37&amp;"|"&amp;H$1,#REF!,2,0)</f>
        <v>#REF!</v>
      </c>
      <c r="I37" s="10" t="e">
        <f>VLOOKUP($B37&amp;"|"&amp;I$1,#REF!,2,0)</f>
        <v>#REF!</v>
      </c>
      <c r="J37" s="10" t="e">
        <f>VLOOKUP($B37&amp;"|"&amp;J$1,#REF!,2,0)</f>
        <v>#REF!</v>
      </c>
      <c r="K37" s="10" t="e">
        <f>VLOOKUP($B37&amp;"|"&amp;K$1,#REF!,2,0)</f>
        <v>#REF!</v>
      </c>
      <c r="L37" s="10" t="e">
        <f>VLOOKUP($B37&amp;"|"&amp;L$1,#REF!,2,0)</f>
        <v>#REF!</v>
      </c>
      <c r="M37" s="10" t="e">
        <f>VLOOKUP($B37&amp;"|"&amp;M$1,#REF!,2,0)</f>
        <v>#REF!</v>
      </c>
      <c r="N37" s="10" t="e">
        <f>VLOOKUP($B37&amp;"|"&amp;N$1,#REF!,2,0)</f>
        <v>#REF!</v>
      </c>
    </row>
    <row r="38" spans="1:14" ht="15.6">
      <c r="A38" s="8" t="s">
        <v>1024</v>
      </c>
      <c r="B38" s="37" t="s">
        <v>1010</v>
      </c>
      <c r="C38" s="10" t="e">
        <f>VLOOKUP($B38&amp;"|"&amp;C$1,#REF!,2,0)</f>
        <v>#REF!</v>
      </c>
      <c r="D38" s="10" t="e">
        <f>VLOOKUP($B38&amp;"|"&amp;D$1,#REF!,2,0)</f>
        <v>#REF!</v>
      </c>
      <c r="E38" s="10" t="e">
        <f>VLOOKUP($B38&amp;"|"&amp;E$1,#REF!,2,0)</f>
        <v>#REF!</v>
      </c>
      <c r="F38" s="10" t="e">
        <f>VLOOKUP($B38&amp;"|"&amp;F$1,#REF!,2,0)</f>
        <v>#REF!</v>
      </c>
      <c r="G38" s="10" t="e">
        <f>VLOOKUP($B38&amp;"|"&amp;G$1,#REF!,2,0)</f>
        <v>#REF!</v>
      </c>
      <c r="H38" s="10" t="e">
        <f>VLOOKUP($B38&amp;"|"&amp;H$1,#REF!,2,0)</f>
        <v>#REF!</v>
      </c>
      <c r="I38" s="10" t="e">
        <f>VLOOKUP($B38&amp;"|"&amp;I$1,#REF!,2,0)</f>
        <v>#REF!</v>
      </c>
      <c r="J38" s="10" t="e">
        <f>VLOOKUP($B38&amp;"|"&amp;J$1,#REF!,2,0)</f>
        <v>#REF!</v>
      </c>
      <c r="K38" s="10" t="e">
        <f>VLOOKUP($B38&amp;"|"&amp;K$1,#REF!,2,0)</f>
        <v>#REF!</v>
      </c>
      <c r="L38" s="10" t="e">
        <f>VLOOKUP($B38&amp;"|"&amp;L$1,#REF!,2,0)</f>
        <v>#REF!</v>
      </c>
      <c r="M38" s="10" t="e">
        <f>VLOOKUP($B38&amp;"|"&amp;M$1,#REF!,2,0)</f>
        <v>#REF!</v>
      </c>
      <c r="N38" s="10" t="e">
        <f>VLOOKUP($B38&amp;"|"&amp;N$1,#REF!,2,0)</f>
        <v>#REF!</v>
      </c>
    </row>
    <row r="39" spans="1:14" ht="15.6">
      <c r="A39" s="8" t="s">
        <v>1030</v>
      </c>
      <c r="B39" s="37" t="s">
        <v>1003</v>
      </c>
      <c r="C39" s="10" t="e">
        <f>VLOOKUP($B39&amp;"|"&amp;C$1,#REF!,2,0)</f>
        <v>#REF!</v>
      </c>
      <c r="D39" s="10" t="e">
        <f>VLOOKUP($B39&amp;"|"&amp;D$1,#REF!,2,0)</f>
        <v>#REF!</v>
      </c>
      <c r="E39" s="10" t="e">
        <f>VLOOKUP($B39&amp;"|"&amp;E$1,#REF!,2,0)</f>
        <v>#REF!</v>
      </c>
      <c r="F39" s="10" t="e">
        <f>VLOOKUP($B39&amp;"|"&amp;F$1,#REF!,2,0)</f>
        <v>#REF!</v>
      </c>
      <c r="G39" s="10" t="e">
        <f>VLOOKUP($B39&amp;"|"&amp;G$1,#REF!,2,0)</f>
        <v>#REF!</v>
      </c>
      <c r="H39" s="10" t="e">
        <f>VLOOKUP($B39&amp;"|"&amp;H$1,#REF!,2,0)</f>
        <v>#REF!</v>
      </c>
      <c r="I39" s="10" t="e">
        <f>VLOOKUP($B39&amp;"|"&amp;I$1,#REF!,2,0)</f>
        <v>#REF!</v>
      </c>
      <c r="J39" s="10" t="e">
        <f>VLOOKUP($B39&amp;"|"&amp;J$1,#REF!,2,0)</f>
        <v>#REF!</v>
      </c>
      <c r="K39" s="10" t="e">
        <f>VLOOKUP($B39&amp;"|"&amp;K$1,#REF!,2,0)</f>
        <v>#REF!</v>
      </c>
      <c r="L39" s="10" t="e">
        <f>VLOOKUP($B39&amp;"|"&amp;L$1,#REF!,2,0)</f>
        <v>#REF!</v>
      </c>
      <c r="M39" s="10" t="e">
        <f>VLOOKUP($B39&amp;"|"&amp;M$1,#REF!,2,0)</f>
        <v>#REF!</v>
      </c>
      <c r="N39" s="10" t="e">
        <f>VLOOKUP($B39&amp;"|"&amp;N$1,#REF!,2,0)</f>
        <v>#REF!</v>
      </c>
    </row>
    <row r="40" spans="1:14" ht="15.6">
      <c r="A40" s="8" t="s">
        <v>1026</v>
      </c>
      <c r="B40" s="37" t="s">
        <v>1007</v>
      </c>
      <c r="C40" s="10" t="e">
        <f>VLOOKUP($B40&amp;"|"&amp;C$1,#REF!,2,0)</f>
        <v>#REF!</v>
      </c>
      <c r="D40" s="10" t="e">
        <f>VLOOKUP($B40&amp;"|"&amp;D$1,#REF!,2,0)</f>
        <v>#REF!</v>
      </c>
      <c r="E40" s="10" t="e">
        <f>VLOOKUP($B40&amp;"|"&amp;E$1,#REF!,2,0)</f>
        <v>#REF!</v>
      </c>
      <c r="F40" s="10" t="e">
        <f>VLOOKUP($B40&amp;"|"&amp;F$1,#REF!,2,0)</f>
        <v>#REF!</v>
      </c>
      <c r="G40" s="10" t="e">
        <f>VLOOKUP($B40&amp;"|"&amp;G$1,#REF!,2,0)</f>
        <v>#REF!</v>
      </c>
      <c r="H40" s="10" t="e">
        <f>VLOOKUP($B40&amp;"|"&amp;H$1,#REF!,2,0)</f>
        <v>#REF!</v>
      </c>
      <c r="I40" s="10" t="e">
        <f>VLOOKUP($B40&amp;"|"&amp;I$1,#REF!,2,0)</f>
        <v>#REF!</v>
      </c>
      <c r="J40" s="10" t="e">
        <f>VLOOKUP($B40&amp;"|"&amp;J$1,#REF!,2,0)</f>
        <v>#REF!</v>
      </c>
      <c r="K40" s="10" t="e">
        <f>VLOOKUP($B40&amp;"|"&amp;K$1,#REF!,2,0)</f>
        <v>#REF!</v>
      </c>
      <c r="L40" s="10" t="e">
        <f>VLOOKUP($B40&amp;"|"&amp;L$1,#REF!,2,0)</f>
        <v>#REF!</v>
      </c>
      <c r="M40" s="10" t="e">
        <f>VLOOKUP($B40&amp;"|"&amp;M$1,#REF!,2,0)</f>
        <v>#REF!</v>
      </c>
      <c r="N40" s="10" t="e">
        <f>VLOOKUP($B40&amp;"|"&amp;N$1,#REF!,2,0)</f>
        <v>#REF!</v>
      </c>
    </row>
    <row r="41" spans="1:14" ht="15.6">
      <c r="A41" s="8" t="s">
        <v>1027</v>
      </c>
      <c r="B41" s="37" t="s">
        <v>1006</v>
      </c>
      <c r="C41" s="10" t="e">
        <f>VLOOKUP($B41&amp;"|"&amp;C$1,#REF!,2,0)</f>
        <v>#REF!</v>
      </c>
      <c r="D41" s="10" t="e">
        <f>VLOOKUP($B41&amp;"|"&amp;D$1,#REF!,2,0)</f>
        <v>#REF!</v>
      </c>
      <c r="E41" s="10" t="e">
        <f>VLOOKUP($B41&amp;"|"&amp;E$1,#REF!,2,0)</f>
        <v>#REF!</v>
      </c>
      <c r="F41" s="10" t="e">
        <f>VLOOKUP($B41&amp;"|"&amp;F$1,#REF!,2,0)</f>
        <v>#REF!</v>
      </c>
      <c r="G41" s="10" t="e">
        <f>VLOOKUP($B41&amp;"|"&amp;G$1,#REF!,2,0)</f>
        <v>#REF!</v>
      </c>
      <c r="H41" s="10" t="e">
        <f>VLOOKUP($B41&amp;"|"&amp;H$1,#REF!,2,0)</f>
        <v>#REF!</v>
      </c>
      <c r="I41" s="10" t="e">
        <f>VLOOKUP($B41&amp;"|"&amp;I$1,#REF!,2,0)</f>
        <v>#REF!</v>
      </c>
      <c r="J41" s="10" t="e">
        <f>VLOOKUP($B41&amp;"|"&amp;J$1,#REF!,2,0)</f>
        <v>#REF!</v>
      </c>
      <c r="K41" s="10" t="e">
        <f>VLOOKUP($B41&amp;"|"&amp;K$1,#REF!,2,0)</f>
        <v>#REF!</v>
      </c>
      <c r="L41" s="10" t="e">
        <f>VLOOKUP($B41&amp;"|"&amp;L$1,#REF!,2,0)</f>
        <v>#REF!</v>
      </c>
      <c r="M41" s="10" t="e">
        <f>VLOOKUP($B41&amp;"|"&amp;M$1,#REF!,2,0)</f>
        <v>#REF!</v>
      </c>
      <c r="N41" s="10" t="e">
        <f>VLOOKUP($B41&amp;"|"&amp;N$1,#REF!,2,0)</f>
        <v>#REF!</v>
      </c>
    </row>
    <row r="42" spans="1:14" ht="15.6">
      <c r="A42" s="8" t="s">
        <v>1028</v>
      </c>
      <c r="B42" s="37" t="s">
        <v>1005</v>
      </c>
      <c r="C42" s="10" t="e">
        <f>VLOOKUP($B42&amp;"|"&amp;C$1,#REF!,2,0)</f>
        <v>#REF!</v>
      </c>
      <c r="D42" s="10" t="e">
        <f>VLOOKUP($B42&amp;"|"&amp;D$1,#REF!,2,0)</f>
        <v>#REF!</v>
      </c>
      <c r="E42" s="10" t="e">
        <f>VLOOKUP($B42&amp;"|"&amp;E$1,#REF!,2,0)</f>
        <v>#REF!</v>
      </c>
      <c r="F42" s="10" t="e">
        <f>VLOOKUP($B42&amp;"|"&amp;F$1,#REF!,2,0)</f>
        <v>#REF!</v>
      </c>
      <c r="G42" s="10" t="e">
        <f>VLOOKUP($B42&amp;"|"&amp;G$1,#REF!,2,0)</f>
        <v>#REF!</v>
      </c>
      <c r="H42" s="10" t="e">
        <f>VLOOKUP($B42&amp;"|"&amp;H$1,#REF!,2,0)</f>
        <v>#REF!</v>
      </c>
      <c r="I42" s="10" t="e">
        <f>VLOOKUP($B42&amp;"|"&amp;I$1,#REF!,2,0)</f>
        <v>#REF!</v>
      </c>
      <c r="J42" s="10" t="e">
        <f>VLOOKUP($B42&amp;"|"&amp;J$1,#REF!,2,0)</f>
        <v>#REF!</v>
      </c>
      <c r="K42" s="10" t="e">
        <f>VLOOKUP($B42&amp;"|"&amp;K$1,#REF!,2,0)</f>
        <v>#REF!</v>
      </c>
      <c r="L42" s="10" t="e">
        <f>VLOOKUP($B42&amp;"|"&amp;L$1,#REF!,2,0)</f>
        <v>#REF!</v>
      </c>
      <c r="M42" s="10" t="e">
        <f>VLOOKUP($B42&amp;"|"&amp;M$1,#REF!,2,0)</f>
        <v>#REF!</v>
      </c>
      <c r="N42" s="10" t="e">
        <f>VLOOKUP($B42&amp;"|"&amp;N$1,#REF!,2,0)</f>
        <v>#REF!</v>
      </c>
    </row>
    <row r="43" spans="1:14" ht="15.6">
      <c r="A43" s="8" t="s">
        <v>1029</v>
      </c>
      <c r="B43" s="37" t="s">
        <v>1011</v>
      </c>
      <c r="C43" s="10" t="e">
        <f>VLOOKUP($B43&amp;"|"&amp;C$1,#REF!,2,0)</f>
        <v>#REF!</v>
      </c>
      <c r="D43" s="10" t="e">
        <f>VLOOKUP($B43&amp;"|"&amp;D$1,#REF!,2,0)</f>
        <v>#REF!</v>
      </c>
      <c r="E43" s="10" t="e">
        <f>VLOOKUP($B43&amp;"|"&amp;E$1,#REF!,2,0)</f>
        <v>#REF!</v>
      </c>
      <c r="F43" s="10" t="e">
        <f>VLOOKUP($B43&amp;"|"&amp;F$1,#REF!,2,0)</f>
        <v>#REF!</v>
      </c>
      <c r="G43" s="10" t="e">
        <f>VLOOKUP($B43&amp;"|"&amp;G$1,#REF!,2,0)</f>
        <v>#REF!</v>
      </c>
      <c r="H43" s="10" t="e">
        <f>VLOOKUP($B43&amp;"|"&amp;H$1,#REF!,2,0)</f>
        <v>#REF!</v>
      </c>
      <c r="I43" s="10" t="e">
        <f>VLOOKUP($B43&amp;"|"&amp;I$1,#REF!,2,0)</f>
        <v>#REF!</v>
      </c>
      <c r="J43" s="10" t="e">
        <f>VLOOKUP($B43&amp;"|"&amp;J$1,#REF!,2,0)</f>
        <v>#REF!</v>
      </c>
      <c r="K43" s="10" t="e">
        <f>VLOOKUP($B43&amp;"|"&amp;K$1,#REF!,2,0)</f>
        <v>#REF!</v>
      </c>
      <c r="L43" s="10" t="e">
        <f>VLOOKUP($B43&amp;"|"&amp;L$1,#REF!,2,0)</f>
        <v>#REF!</v>
      </c>
      <c r="M43" s="10" t="e">
        <f>VLOOKUP($B43&amp;"|"&amp;M$1,#REF!,2,0)</f>
        <v>#REF!</v>
      </c>
      <c r="N43" s="10" t="e">
        <f>VLOOKUP($B43&amp;"|"&amp;N$1,#REF!,2,0)</f>
        <v>#REF!</v>
      </c>
    </row>
    <row r="44" spans="1:14" ht="15.6">
      <c r="A44" s="8" t="s">
        <v>1025</v>
      </c>
      <c r="B44" s="37" t="s">
        <v>1008</v>
      </c>
      <c r="C44" s="10" t="e">
        <f>VLOOKUP($B44&amp;"|"&amp;C$1,#REF!,2,0)</f>
        <v>#REF!</v>
      </c>
      <c r="D44" s="10" t="e">
        <f>VLOOKUP($B44&amp;"|"&amp;D$1,#REF!,2,0)</f>
        <v>#REF!</v>
      </c>
      <c r="E44" s="10" t="e">
        <f>VLOOKUP($B44&amp;"|"&amp;E$1,#REF!,2,0)</f>
        <v>#REF!</v>
      </c>
      <c r="F44" s="10" t="e">
        <f>VLOOKUP($B44&amp;"|"&amp;F$1,#REF!,2,0)</f>
        <v>#REF!</v>
      </c>
      <c r="G44" s="10" t="e">
        <f>VLOOKUP($B44&amp;"|"&amp;G$1,#REF!,2,0)</f>
        <v>#REF!</v>
      </c>
      <c r="H44" s="10" t="e">
        <f>VLOOKUP($B44&amp;"|"&amp;H$1,#REF!,2,0)</f>
        <v>#REF!</v>
      </c>
      <c r="I44" s="10" t="e">
        <f>VLOOKUP($B44&amp;"|"&amp;I$1,#REF!,2,0)</f>
        <v>#REF!</v>
      </c>
      <c r="J44" s="10" t="e">
        <f>VLOOKUP($B44&amp;"|"&amp;J$1,#REF!,2,0)</f>
        <v>#REF!</v>
      </c>
      <c r="K44" s="10" t="e">
        <f>VLOOKUP($B44&amp;"|"&amp;K$1,#REF!,2,0)</f>
        <v>#REF!</v>
      </c>
      <c r="L44" s="10" t="e">
        <f>VLOOKUP($B44&amp;"|"&amp;L$1,#REF!,2,0)</f>
        <v>#REF!</v>
      </c>
      <c r="M44" s="10" t="e">
        <f>VLOOKUP($B44&amp;"|"&amp;M$1,#REF!,2,0)</f>
        <v>#REF!</v>
      </c>
      <c r="N44" s="10" t="e">
        <f>VLOOKUP($B44&amp;"|"&amp;N$1,#REF!,2,0)</f>
        <v>#REF!</v>
      </c>
    </row>
    <row r="45" spans="1:14" ht="15.6">
      <c r="A45" s="8" t="s">
        <v>1022</v>
      </c>
      <c r="B45" s="37" t="s">
        <v>1004</v>
      </c>
      <c r="C45" s="10" t="e">
        <f>VLOOKUP($B45&amp;"|"&amp;C$1,#REF!,2,0)</f>
        <v>#REF!</v>
      </c>
      <c r="D45" s="10" t="e">
        <f>VLOOKUP($B45&amp;"|"&amp;D$1,#REF!,2,0)</f>
        <v>#REF!</v>
      </c>
      <c r="E45" s="10" t="e">
        <f>VLOOKUP($B45&amp;"|"&amp;E$1,#REF!,2,0)</f>
        <v>#REF!</v>
      </c>
      <c r="F45" s="10" t="e">
        <f>VLOOKUP($B45&amp;"|"&amp;F$1,#REF!,2,0)</f>
        <v>#REF!</v>
      </c>
      <c r="G45" s="10" t="e">
        <f>VLOOKUP($B45&amp;"|"&amp;G$1,#REF!,2,0)</f>
        <v>#REF!</v>
      </c>
      <c r="H45" s="10" t="e">
        <f>VLOOKUP($B45&amp;"|"&amp;H$1,#REF!,2,0)</f>
        <v>#REF!</v>
      </c>
      <c r="I45" s="10" t="e">
        <f>VLOOKUP($B45&amp;"|"&amp;I$1,#REF!,2,0)</f>
        <v>#REF!</v>
      </c>
      <c r="J45" s="10" t="e">
        <f>VLOOKUP($B45&amp;"|"&amp;J$1,#REF!,2,0)</f>
        <v>#REF!</v>
      </c>
      <c r="K45" s="10" t="e">
        <f>VLOOKUP($B45&amp;"|"&amp;K$1,#REF!,2,0)</f>
        <v>#REF!</v>
      </c>
      <c r="L45" s="10" t="e">
        <f>VLOOKUP($B45&amp;"|"&amp;L$1,#REF!,2,0)</f>
        <v>#REF!</v>
      </c>
      <c r="M45" s="10" t="e">
        <f>VLOOKUP($B45&amp;"|"&amp;M$1,#REF!,2,0)</f>
        <v>#REF!</v>
      </c>
      <c r="N45" s="10" t="e">
        <f>VLOOKUP($B45&amp;"|"&amp;N$1,#REF!,2,0)</f>
        <v>#REF!</v>
      </c>
    </row>
    <row r="46" spans="1:14" ht="15.6">
      <c r="A46" s="8" t="s">
        <v>1019</v>
      </c>
      <c r="B46" s="37" t="s">
        <v>1014</v>
      </c>
      <c r="C46" s="10" t="e">
        <f>VLOOKUP($B46&amp;"|"&amp;C$1,#REF!,2,0)</f>
        <v>#REF!</v>
      </c>
      <c r="D46" s="10" t="e">
        <f>VLOOKUP($B46&amp;"|"&amp;D$1,#REF!,2,0)</f>
        <v>#REF!</v>
      </c>
      <c r="E46" s="10" t="e">
        <f>VLOOKUP($B46&amp;"|"&amp;E$1,#REF!,2,0)</f>
        <v>#REF!</v>
      </c>
      <c r="F46" s="10" t="e">
        <f>VLOOKUP($B46&amp;"|"&amp;F$1,#REF!,2,0)</f>
        <v>#REF!</v>
      </c>
      <c r="G46" s="10" t="e">
        <f>VLOOKUP($B46&amp;"|"&amp;G$1,#REF!,2,0)</f>
        <v>#REF!</v>
      </c>
      <c r="H46" s="10" t="e">
        <f>VLOOKUP($B46&amp;"|"&amp;H$1,#REF!,2,0)</f>
        <v>#REF!</v>
      </c>
      <c r="I46" s="10" t="e">
        <f>VLOOKUP($B46&amp;"|"&amp;I$1,#REF!,2,0)</f>
        <v>#REF!</v>
      </c>
      <c r="J46" s="10" t="e">
        <f>VLOOKUP($B46&amp;"|"&amp;J$1,#REF!,2,0)</f>
        <v>#REF!</v>
      </c>
      <c r="K46" s="10" t="e">
        <f>VLOOKUP($B46&amp;"|"&amp;K$1,#REF!,2,0)</f>
        <v>#REF!</v>
      </c>
      <c r="L46" s="10" t="e">
        <f>VLOOKUP($B46&amp;"|"&amp;L$1,#REF!,2,0)</f>
        <v>#REF!</v>
      </c>
      <c r="M46" s="10" t="e">
        <f>VLOOKUP($B46&amp;"|"&amp;M$1,#REF!,2,0)</f>
        <v>#REF!</v>
      </c>
      <c r="N46" s="10" t="e">
        <f>VLOOKUP($B46&amp;"|"&amp;N$1,#REF!,2,0)</f>
        <v>#REF!</v>
      </c>
    </row>
    <row r="47" spans="1:14" ht="15.6">
      <c r="A47" s="8" t="s">
        <v>1018</v>
      </c>
      <c r="B47" s="37" t="s">
        <v>1015</v>
      </c>
      <c r="C47" s="10" t="e">
        <f>VLOOKUP($B47&amp;"|"&amp;C$1,#REF!,2,0)</f>
        <v>#REF!</v>
      </c>
      <c r="D47" s="10" t="e">
        <f>VLOOKUP($B47&amp;"|"&amp;D$1,#REF!,2,0)</f>
        <v>#REF!</v>
      </c>
      <c r="E47" s="10" t="e">
        <f>VLOOKUP($B47&amp;"|"&amp;E$1,#REF!,2,0)</f>
        <v>#REF!</v>
      </c>
      <c r="F47" s="10" t="e">
        <f>VLOOKUP($B47&amp;"|"&amp;F$1,#REF!,2,0)</f>
        <v>#REF!</v>
      </c>
      <c r="G47" s="10" t="e">
        <f>VLOOKUP($B47&amp;"|"&amp;G$1,#REF!,2,0)</f>
        <v>#REF!</v>
      </c>
      <c r="H47" s="10" t="e">
        <f>VLOOKUP($B47&amp;"|"&amp;H$1,#REF!,2,0)</f>
        <v>#REF!</v>
      </c>
      <c r="I47" s="10" t="e">
        <f>VLOOKUP($B47&amp;"|"&amp;I$1,#REF!,2,0)</f>
        <v>#REF!</v>
      </c>
      <c r="J47" s="10" t="e">
        <f>VLOOKUP($B47&amp;"|"&amp;J$1,#REF!,2,0)</f>
        <v>#REF!</v>
      </c>
      <c r="K47" s="10" t="e">
        <f>VLOOKUP($B47&amp;"|"&amp;K$1,#REF!,2,0)</f>
        <v>#REF!</v>
      </c>
      <c r="L47" s="10" t="e">
        <f>VLOOKUP($B47&amp;"|"&amp;L$1,#REF!,2,0)</f>
        <v>#REF!</v>
      </c>
      <c r="M47" s="10" t="e">
        <f>VLOOKUP($B47&amp;"|"&amp;M$1,#REF!,2,0)</f>
        <v>#REF!</v>
      </c>
      <c r="N47" s="10" t="e">
        <f>VLOOKUP($B47&amp;"|"&amp;N$1,#REF!,2,0)</f>
        <v>#REF!</v>
      </c>
    </row>
    <row r="49" spans="1:18">
      <c r="A49" s="106" t="s">
        <v>1051</v>
      </c>
    </row>
    <row r="50" spans="1:18">
      <c r="A50" t="s">
        <v>1052</v>
      </c>
      <c r="P50" s="8" t="s">
        <v>1053</v>
      </c>
    </row>
    <row r="51" spans="1:18">
      <c r="A51" s="108" t="s">
        <v>196</v>
      </c>
    </row>
    <row r="52" spans="1:18" ht="15.6">
      <c r="A52" s="5" t="s">
        <v>90</v>
      </c>
      <c r="C52" t="e">
        <f>_xlfn.IFNA(C4,C27)</f>
        <v>#REF!</v>
      </c>
      <c r="D52" t="e">
        <f t="shared" ref="D52:N52" si="0">_xlfn.IFNA(D4,D27)</f>
        <v>#REF!</v>
      </c>
      <c r="E52" t="e">
        <f t="shared" si="0"/>
        <v>#REF!</v>
      </c>
      <c r="F52" t="e">
        <f t="shared" si="0"/>
        <v>#REF!</v>
      </c>
      <c r="G52" t="e">
        <f t="shared" si="0"/>
        <v>#REF!</v>
      </c>
      <c r="H52" t="e">
        <f t="shared" si="0"/>
        <v>#REF!</v>
      </c>
      <c r="I52" t="e">
        <f t="shared" si="0"/>
        <v>#REF!</v>
      </c>
      <c r="J52" t="e">
        <f t="shared" si="0"/>
        <v>#REF!</v>
      </c>
      <c r="K52" t="e">
        <f t="shared" si="0"/>
        <v>#REF!</v>
      </c>
      <c r="L52" t="e">
        <f t="shared" si="0"/>
        <v>#REF!</v>
      </c>
      <c r="M52" t="e">
        <f t="shared" si="0"/>
        <v>#REF!</v>
      </c>
      <c r="N52" t="e">
        <f t="shared" si="0"/>
        <v>#REF!</v>
      </c>
      <c r="P52" t="e">
        <f>SUM(C52:N52)</f>
        <v>#REF!</v>
      </c>
    </row>
    <row r="53" spans="1:18" ht="15.6">
      <c r="A53" s="5" t="s">
        <v>91</v>
      </c>
      <c r="C53" t="e">
        <f t="shared" ref="C53:N55" si="1">_xlfn.IFNA(C5,C28)</f>
        <v>#REF!</v>
      </c>
      <c r="D53" t="e">
        <f t="shared" si="1"/>
        <v>#REF!</v>
      </c>
      <c r="E53" t="e">
        <f t="shared" si="1"/>
        <v>#REF!</v>
      </c>
      <c r="F53" t="e">
        <f t="shared" si="1"/>
        <v>#REF!</v>
      </c>
      <c r="G53" t="e">
        <f t="shared" si="1"/>
        <v>#REF!</v>
      </c>
      <c r="H53" t="e">
        <f t="shared" si="1"/>
        <v>#REF!</v>
      </c>
      <c r="I53" t="e">
        <f t="shared" si="1"/>
        <v>#REF!</v>
      </c>
      <c r="J53" t="e">
        <f t="shared" si="1"/>
        <v>#REF!</v>
      </c>
      <c r="K53" t="e">
        <f t="shared" si="1"/>
        <v>#REF!</v>
      </c>
      <c r="L53" t="e">
        <f t="shared" si="1"/>
        <v>#REF!</v>
      </c>
      <c r="M53" t="e">
        <f t="shared" si="1"/>
        <v>#REF!</v>
      </c>
      <c r="N53" t="e">
        <f t="shared" si="1"/>
        <v>#REF!</v>
      </c>
      <c r="P53" t="e">
        <f t="shared" ref="P53:P70" si="2">SUM(C53:N53)</f>
        <v>#REF!</v>
      </c>
    </row>
    <row r="54" spans="1:18" ht="15.6">
      <c r="A54" s="5" t="s">
        <v>92</v>
      </c>
      <c r="C54" t="e">
        <f t="shared" si="1"/>
        <v>#REF!</v>
      </c>
      <c r="D54" t="e">
        <f t="shared" si="1"/>
        <v>#REF!</v>
      </c>
      <c r="E54" t="e">
        <f t="shared" si="1"/>
        <v>#REF!</v>
      </c>
      <c r="F54" t="e">
        <f t="shared" si="1"/>
        <v>#REF!</v>
      </c>
      <c r="G54" t="e">
        <f t="shared" si="1"/>
        <v>#REF!</v>
      </c>
      <c r="H54" t="e">
        <f t="shared" si="1"/>
        <v>#REF!</v>
      </c>
      <c r="I54" t="e">
        <f t="shared" si="1"/>
        <v>#REF!</v>
      </c>
      <c r="J54" t="e">
        <f t="shared" si="1"/>
        <v>#REF!</v>
      </c>
      <c r="K54" t="e">
        <f t="shared" si="1"/>
        <v>#REF!</v>
      </c>
      <c r="L54" t="e">
        <f t="shared" si="1"/>
        <v>#REF!</v>
      </c>
      <c r="M54" t="e">
        <f t="shared" si="1"/>
        <v>#REF!</v>
      </c>
      <c r="N54" t="e">
        <f t="shared" si="1"/>
        <v>#REF!</v>
      </c>
      <c r="P54" t="e">
        <f t="shared" si="2"/>
        <v>#REF!</v>
      </c>
    </row>
    <row r="55" spans="1:18" ht="15.6">
      <c r="A55" s="5" t="s">
        <v>93</v>
      </c>
      <c r="C55" t="e">
        <f t="shared" si="1"/>
        <v>#REF!</v>
      </c>
      <c r="D55" t="e">
        <f t="shared" si="1"/>
        <v>#REF!</v>
      </c>
      <c r="E55" t="e">
        <f t="shared" si="1"/>
        <v>#REF!</v>
      </c>
      <c r="F55" t="e">
        <f t="shared" si="1"/>
        <v>#REF!</v>
      </c>
      <c r="G55" t="e">
        <f t="shared" si="1"/>
        <v>#REF!</v>
      </c>
      <c r="H55" t="e">
        <f t="shared" si="1"/>
        <v>#REF!</v>
      </c>
      <c r="I55" t="e">
        <f t="shared" si="1"/>
        <v>#REF!</v>
      </c>
      <c r="J55" t="e">
        <f t="shared" si="1"/>
        <v>#REF!</v>
      </c>
      <c r="K55" t="e">
        <f t="shared" si="1"/>
        <v>#REF!</v>
      </c>
      <c r="L55" t="e">
        <f t="shared" si="1"/>
        <v>#REF!</v>
      </c>
      <c r="M55" t="e">
        <f t="shared" si="1"/>
        <v>#REF!</v>
      </c>
      <c r="N55" t="e">
        <f t="shared" si="1"/>
        <v>#REF!</v>
      </c>
      <c r="P55" t="e">
        <f t="shared" si="2"/>
        <v>#REF!</v>
      </c>
    </row>
    <row r="56" spans="1:18" ht="15.6">
      <c r="A56" s="5"/>
    </row>
    <row r="57" spans="1:18">
      <c r="A57" s="108" t="s">
        <v>1049</v>
      </c>
      <c r="Q57" t="s">
        <v>1079</v>
      </c>
    </row>
    <row r="58" spans="1:18" ht="15.6">
      <c r="A58" s="5" t="s">
        <v>1066</v>
      </c>
      <c r="C58" t="e">
        <f t="shared" ref="C58:D58" si="3">_xlfn.IFNA(IFERROR(C10/10^3,C33),C33)</f>
        <v>#REF!</v>
      </c>
      <c r="D58" t="e">
        <f t="shared" si="3"/>
        <v>#REF!</v>
      </c>
      <c r="E58" t="e">
        <f t="shared" ref="E58:N58" si="4">_xlfn.IFNA(IFERROR(E10/10^3,E33),E33)</f>
        <v>#REF!</v>
      </c>
      <c r="F58" t="e">
        <f t="shared" si="4"/>
        <v>#REF!</v>
      </c>
      <c r="G58" t="e">
        <f t="shared" si="4"/>
        <v>#REF!</v>
      </c>
      <c r="H58" t="e">
        <f t="shared" si="4"/>
        <v>#REF!</v>
      </c>
      <c r="I58" t="e">
        <f t="shared" si="4"/>
        <v>#REF!</v>
      </c>
      <c r="J58" t="e">
        <f t="shared" si="4"/>
        <v>#REF!</v>
      </c>
      <c r="K58" t="e">
        <f t="shared" si="4"/>
        <v>#REF!</v>
      </c>
      <c r="L58" t="e">
        <f t="shared" si="4"/>
        <v>#REF!</v>
      </c>
      <c r="M58" t="e">
        <f t="shared" si="4"/>
        <v>#REF!</v>
      </c>
      <c r="N58" t="e">
        <f t="shared" si="4"/>
        <v>#REF!</v>
      </c>
      <c r="P58" t="e">
        <f t="shared" si="2"/>
        <v>#REF!</v>
      </c>
      <c r="Q58" t="e">
        <f>P58-(#REF! / 10^3)</f>
        <v>#REF!</v>
      </c>
      <c r="R58" s="17" t="e">
        <f>Q58/(#REF! / 10^3)</f>
        <v>#REF!</v>
      </c>
    </row>
    <row r="59" spans="1:18" ht="15.6">
      <c r="A59" s="5" t="s">
        <v>1067</v>
      </c>
      <c r="C59" t="e">
        <f t="shared" ref="C59:D59" si="5">_xlfn.IFNA(IFERROR(C11/10^3,C34),C34)</f>
        <v>#REF!</v>
      </c>
      <c r="D59" t="e">
        <f t="shared" si="5"/>
        <v>#REF!</v>
      </c>
      <c r="E59" t="e">
        <f t="shared" ref="E59:N59" si="6">_xlfn.IFNA(IFERROR(E11/10^3,E34),E34)</f>
        <v>#REF!</v>
      </c>
      <c r="F59" t="e">
        <f t="shared" si="6"/>
        <v>#REF!</v>
      </c>
      <c r="G59" t="e">
        <f t="shared" si="6"/>
        <v>#REF!</v>
      </c>
      <c r="H59" t="e">
        <f t="shared" si="6"/>
        <v>#REF!</v>
      </c>
      <c r="I59" t="e">
        <f t="shared" si="6"/>
        <v>#REF!</v>
      </c>
      <c r="J59" t="e">
        <f t="shared" si="6"/>
        <v>#REF!</v>
      </c>
      <c r="K59" t="e">
        <f t="shared" si="6"/>
        <v>#REF!</v>
      </c>
      <c r="L59" t="e">
        <f t="shared" si="6"/>
        <v>#REF!</v>
      </c>
      <c r="M59" t="e">
        <f t="shared" si="6"/>
        <v>#REF!</v>
      </c>
      <c r="N59" t="e">
        <f t="shared" si="6"/>
        <v>#REF!</v>
      </c>
      <c r="P59" t="e">
        <f t="shared" si="2"/>
        <v>#REF!</v>
      </c>
      <c r="Q59" t="e">
        <f>P59-(#REF! / 10^3)</f>
        <v>#REF!</v>
      </c>
      <c r="R59" s="17" t="e">
        <f>Q59/(#REF! / 10^3)</f>
        <v>#REF!</v>
      </c>
    </row>
    <row r="60" spans="1:18" ht="15.6">
      <c r="A60" s="5" t="s">
        <v>1068</v>
      </c>
      <c r="C60" t="e">
        <f t="shared" ref="C60:D60" si="7">_xlfn.IFNA(IFERROR(C12/10^3,C35),C35)</f>
        <v>#REF!</v>
      </c>
      <c r="D60" t="e">
        <f t="shared" si="7"/>
        <v>#REF!</v>
      </c>
      <c r="E60" t="e">
        <f t="shared" ref="E60:N60" si="8">_xlfn.IFNA(IFERROR(E12/10^3,E35),E35)</f>
        <v>#REF!</v>
      </c>
      <c r="F60" t="e">
        <f t="shared" si="8"/>
        <v>#REF!</v>
      </c>
      <c r="G60" t="e">
        <f t="shared" si="8"/>
        <v>#REF!</v>
      </c>
      <c r="H60" t="e">
        <f t="shared" si="8"/>
        <v>#REF!</v>
      </c>
      <c r="I60" t="e">
        <f t="shared" si="8"/>
        <v>#REF!</v>
      </c>
      <c r="J60" t="e">
        <f t="shared" si="8"/>
        <v>#REF!</v>
      </c>
      <c r="K60" t="e">
        <f t="shared" si="8"/>
        <v>#REF!</v>
      </c>
      <c r="L60" t="e">
        <f t="shared" si="8"/>
        <v>#REF!</v>
      </c>
      <c r="M60" t="e">
        <f t="shared" si="8"/>
        <v>#REF!</v>
      </c>
      <c r="N60" t="e">
        <f t="shared" si="8"/>
        <v>#REF!</v>
      </c>
      <c r="P60" t="e">
        <f t="shared" si="2"/>
        <v>#REF!</v>
      </c>
    </row>
    <row r="61" spans="1:18" ht="15.6">
      <c r="A61" s="5" t="s">
        <v>1069</v>
      </c>
      <c r="C61" t="e">
        <f>_xlfn.IFNA(IFERROR(C13/10^3,C36),C36)</f>
        <v>#REF!</v>
      </c>
      <c r="D61" t="e">
        <f>_xlfn.IFNA(IFERROR(D13/10^3,D36),D36)</f>
        <v>#REF!</v>
      </c>
      <c r="E61" t="e">
        <f t="shared" ref="E61:N61" si="9">_xlfn.IFNA(IFERROR(E13/10^3,E36),E36)</f>
        <v>#REF!</v>
      </c>
      <c r="F61" t="e">
        <f t="shared" si="9"/>
        <v>#REF!</v>
      </c>
      <c r="G61" t="e">
        <f t="shared" si="9"/>
        <v>#REF!</v>
      </c>
      <c r="H61" t="e">
        <f t="shared" si="9"/>
        <v>#REF!</v>
      </c>
      <c r="I61" t="e">
        <f t="shared" si="9"/>
        <v>#REF!</v>
      </c>
      <c r="J61" t="e">
        <f t="shared" si="9"/>
        <v>#REF!</v>
      </c>
      <c r="K61" t="e">
        <f t="shared" si="9"/>
        <v>#REF!</v>
      </c>
      <c r="L61" t="e">
        <f t="shared" si="9"/>
        <v>#REF!</v>
      </c>
      <c r="M61" t="e">
        <f t="shared" si="9"/>
        <v>#REF!</v>
      </c>
      <c r="N61" t="e">
        <f t="shared" si="9"/>
        <v>#REF!</v>
      </c>
      <c r="P61" t="e">
        <f t="shared" si="2"/>
        <v>#REF!</v>
      </c>
      <c r="Q61" t="e">
        <f>P61-(#REF! / 10^3)</f>
        <v>#REF!</v>
      </c>
    </row>
    <row r="62" spans="1:18" ht="15.6">
      <c r="A62" s="5" t="s">
        <v>1070</v>
      </c>
      <c r="C62" t="e">
        <f t="shared" ref="C62:D62" si="10">_xlfn.IFNA(IFERROR(C14/10^3,C37),C37)</f>
        <v>#REF!</v>
      </c>
      <c r="D62" t="e">
        <f t="shared" si="10"/>
        <v>#REF!</v>
      </c>
      <c r="E62" t="e">
        <f t="shared" ref="E62:N62" si="11">_xlfn.IFNA(IFERROR(E14/10^3,E37),E37)</f>
        <v>#REF!</v>
      </c>
      <c r="F62" t="e">
        <f t="shared" si="11"/>
        <v>#REF!</v>
      </c>
      <c r="G62" t="e">
        <f t="shared" si="11"/>
        <v>#REF!</v>
      </c>
      <c r="H62" t="e">
        <f t="shared" si="11"/>
        <v>#REF!</v>
      </c>
      <c r="I62" t="e">
        <f t="shared" si="11"/>
        <v>#REF!</v>
      </c>
      <c r="J62" t="e">
        <f t="shared" si="11"/>
        <v>#REF!</v>
      </c>
      <c r="K62" t="e">
        <f t="shared" si="11"/>
        <v>#REF!</v>
      </c>
      <c r="L62" t="e">
        <f t="shared" si="11"/>
        <v>#REF!</v>
      </c>
      <c r="M62" t="e">
        <f t="shared" si="11"/>
        <v>#REF!</v>
      </c>
      <c r="N62" t="e">
        <f t="shared" si="11"/>
        <v>#REF!</v>
      </c>
      <c r="P62" t="e">
        <f t="shared" si="2"/>
        <v>#REF!</v>
      </c>
      <c r="Q62" t="e">
        <f>P62-(#REF! / 10^3)</f>
        <v>#REF!</v>
      </c>
    </row>
    <row r="63" spans="1:18" ht="15.6">
      <c r="A63" s="5" t="s">
        <v>1071</v>
      </c>
      <c r="C63" t="e">
        <f t="shared" ref="C63:D63" si="12">_xlfn.IFNA(IFERROR(C15/10^3,C38),C38)</f>
        <v>#REF!</v>
      </c>
      <c r="D63" t="e">
        <f t="shared" si="12"/>
        <v>#REF!</v>
      </c>
      <c r="E63" t="e">
        <f t="shared" ref="E63:N63" si="13">_xlfn.IFNA(IFERROR(E15/10^3,E38),E38)</f>
        <v>#REF!</v>
      </c>
      <c r="F63" t="e">
        <f t="shared" si="13"/>
        <v>#REF!</v>
      </c>
      <c r="G63" t="e">
        <f t="shared" si="13"/>
        <v>#REF!</v>
      </c>
      <c r="H63" t="e">
        <f t="shared" si="13"/>
        <v>#REF!</v>
      </c>
      <c r="I63" t="e">
        <f t="shared" si="13"/>
        <v>#REF!</v>
      </c>
      <c r="J63" t="e">
        <f t="shared" si="13"/>
        <v>#REF!</v>
      </c>
      <c r="K63" t="e">
        <f t="shared" si="13"/>
        <v>#REF!</v>
      </c>
      <c r="L63" t="e">
        <f t="shared" si="13"/>
        <v>#REF!</v>
      </c>
      <c r="M63" t="e">
        <f t="shared" si="13"/>
        <v>#REF!</v>
      </c>
      <c r="N63" t="e">
        <f t="shared" si="13"/>
        <v>#REF!</v>
      </c>
      <c r="P63" t="e">
        <f t="shared" si="2"/>
        <v>#REF!</v>
      </c>
      <c r="Q63" t="e">
        <f>P63-(#REF! / 10^3)</f>
        <v>#REF!</v>
      </c>
    </row>
    <row r="64" spans="1:18" ht="15.6">
      <c r="A64" s="5" t="s">
        <v>1072</v>
      </c>
      <c r="C64" t="e">
        <f t="shared" ref="C64:D64" si="14">_xlfn.IFNA(IFERROR(C16/10^3,C39),C39)</f>
        <v>#REF!</v>
      </c>
      <c r="D64" t="e">
        <f t="shared" si="14"/>
        <v>#REF!</v>
      </c>
      <c r="E64" t="e">
        <f t="shared" ref="E64:N64" si="15">_xlfn.IFNA(IFERROR(E16/10^3,E39),E39)</f>
        <v>#REF!</v>
      </c>
      <c r="F64" t="e">
        <f t="shared" si="15"/>
        <v>#REF!</v>
      </c>
      <c r="G64" t="e">
        <f t="shared" si="15"/>
        <v>#REF!</v>
      </c>
      <c r="H64" t="e">
        <f t="shared" si="15"/>
        <v>#REF!</v>
      </c>
      <c r="I64" t="e">
        <f t="shared" si="15"/>
        <v>#REF!</v>
      </c>
      <c r="J64" t="e">
        <f t="shared" si="15"/>
        <v>#REF!</v>
      </c>
      <c r="K64" t="e">
        <f t="shared" si="15"/>
        <v>#REF!</v>
      </c>
      <c r="L64" t="e">
        <f t="shared" si="15"/>
        <v>#REF!</v>
      </c>
      <c r="M64" t="e">
        <f t="shared" si="15"/>
        <v>#REF!</v>
      </c>
      <c r="N64" t="e">
        <f t="shared" si="15"/>
        <v>#REF!</v>
      </c>
      <c r="P64" t="e">
        <f t="shared" si="2"/>
        <v>#REF!</v>
      </c>
      <c r="Q64" t="e">
        <f>P64-(#REF! / 10^3)</f>
        <v>#REF!</v>
      </c>
    </row>
    <row r="65" spans="1:18" ht="15.6">
      <c r="A65" s="5" t="s">
        <v>1073</v>
      </c>
      <c r="C65" t="e">
        <f t="shared" ref="C65:D65" si="16">_xlfn.IFNA(IFERROR(C17/10^3,C40),C40)</f>
        <v>#REF!</v>
      </c>
      <c r="D65" t="e">
        <f t="shared" si="16"/>
        <v>#REF!</v>
      </c>
      <c r="E65" t="e">
        <f t="shared" ref="E65:N65" si="17">_xlfn.IFNA(IFERROR(E17/10^3,E40),E40)</f>
        <v>#REF!</v>
      </c>
      <c r="F65" t="e">
        <f t="shared" si="17"/>
        <v>#REF!</v>
      </c>
      <c r="G65" t="e">
        <f t="shared" si="17"/>
        <v>#REF!</v>
      </c>
      <c r="H65" t="e">
        <f t="shared" si="17"/>
        <v>#REF!</v>
      </c>
      <c r="I65" t="e">
        <f t="shared" si="17"/>
        <v>#REF!</v>
      </c>
      <c r="J65" t="e">
        <f t="shared" si="17"/>
        <v>#REF!</v>
      </c>
      <c r="K65" t="e">
        <f t="shared" si="17"/>
        <v>#REF!</v>
      </c>
      <c r="L65" t="e">
        <f t="shared" si="17"/>
        <v>#REF!</v>
      </c>
      <c r="M65" t="e">
        <f t="shared" si="17"/>
        <v>#REF!</v>
      </c>
      <c r="N65" t="e">
        <f t="shared" si="17"/>
        <v>#REF!</v>
      </c>
      <c r="P65" t="e">
        <f t="shared" si="2"/>
        <v>#REF!</v>
      </c>
      <c r="Q65" t="e">
        <f>P65-(#REF! / 10^3)</f>
        <v>#REF!</v>
      </c>
      <c r="R65" s="17" t="e">
        <f>Q65/(#REF! / 10^3)</f>
        <v>#REF!</v>
      </c>
    </row>
    <row r="66" spans="1:18" ht="15.6">
      <c r="A66" s="5" t="s">
        <v>1074</v>
      </c>
      <c r="C66" t="e">
        <f t="shared" ref="C66:D66" si="18">_xlfn.IFNA(IFERROR(C18/10^3,C41),C41)</f>
        <v>#REF!</v>
      </c>
      <c r="D66" t="e">
        <f t="shared" si="18"/>
        <v>#REF!</v>
      </c>
      <c r="E66" t="e">
        <f t="shared" ref="E66:N66" si="19">_xlfn.IFNA(IFERROR(E18/10^3,E41),E41)</f>
        <v>#REF!</v>
      </c>
      <c r="F66" t="e">
        <f t="shared" si="19"/>
        <v>#REF!</v>
      </c>
      <c r="G66" t="e">
        <f t="shared" si="19"/>
        <v>#REF!</v>
      </c>
      <c r="H66" t="e">
        <f t="shared" si="19"/>
        <v>#REF!</v>
      </c>
      <c r="I66" t="e">
        <f t="shared" si="19"/>
        <v>#REF!</v>
      </c>
      <c r="J66" t="e">
        <f t="shared" si="19"/>
        <v>#REF!</v>
      </c>
      <c r="K66" t="e">
        <f t="shared" si="19"/>
        <v>#REF!</v>
      </c>
      <c r="L66" t="e">
        <f t="shared" si="19"/>
        <v>#REF!</v>
      </c>
      <c r="M66" t="e">
        <f t="shared" si="19"/>
        <v>#REF!</v>
      </c>
      <c r="N66" t="e">
        <f t="shared" si="19"/>
        <v>#REF!</v>
      </c>
      <c r="P66" t="e">
        <f t="shared" si="2"/>
        <v>#REF!</v>
      </c>
      <c r="Q66" t="e">
        <f>P66-(#REF! / 10^3)</f>
        <v>#REF!</v>
      </c>
    </row>
    <row r="67" spans="1:18" ht="15.6">
      <c r="A67" s="5" t="s">
        <v>1075</v>
      </c>
      <c r="C67" t="e">
        <f t="shared" ref="C67:D67" si="20">_xlfn.IFNA(IFERROR(C19/10^3,C42),C42)</f>
        <v>#REF!</v>
      </c>
      <c r="D67" t="e">
        <f t="shared" si="20"/>
        <v>#REF!</v>
      </c>
      <c r="E67" t="e">
        <f t="shared" ref="E67:N67" si="21">_xlfn.IFNA(IFERROR(E19/10^3,E42),E42)</f>
        <v>#REF!</v>
      </c>
      <c r="F67" t="e">
        <f t="shared" si="21"/>
        <v>#REF!</v>
      </c>
      <c r="G67" t="e">
        <f t="shared" si="21"/>
        <v>#REF!</v>
      </c>
      <c r="H67" t="e">
        <f t="shared" si="21"/>
        <v>#REF!</v>
      </c>
      <c r="I67" t="e">
        <f t="shared" si="21"/>
        <v>#REF!</v>
      </c>
      <c r="J67" t="e">
        <f t="shared" si="21"/>
        <v>#REF!</v>
      </c>
      <c r="K67" t="e">
        <f t="shared" si="21"/>
        <v>#REF!</v>
      </c>
      <c r="L67" t="e">
        <f t="shared" si="21"/>
        <v>#REF!</v>
      </c>
      <c r="M67" t="e">
        <f t="shared" si="21"/>
        <v>#REF!</v>
      </c>
      <c r="N67" t="e">
        <f t="shared" si="21"/>
        <v>#REF!</v>
      </c>
      <c r="P67" t="e">
        <f t="shared" si="2"/>
        <v>#REF!</v>
      </c>
      <c r="Q67" t="e">
        <f>P67-(#REF! / 10^3)</f>
        <v>#REF!</v>
      </c>
    </row>
    <row r="68" spans="1:18" ht="15.6">
      <c r="A68" s="5" t="s">
        <v>1076</v>
      </c>
      <c r="C68" t="e">
        <f t="shared" ref="C68:D68" si="22">_xlfn.IFNA(IFERROR(C20/10^3,C43),C43)</f>
        <v>#REF!</v>
      </c>
      <c r="D68" t="e">
        <f t="shared" si="22"/>
        <v>#REF!</v>
      </c>
      <c r="E68" t="e">
        <f t="shared" ref="E68:N68" si="23">_xlfn.IFNA(IFERROR(E20/10^3,E43),E43)</f>
        <v>#REF!</v>
      </c>
      <c r="F68" t="e">
        <f t="shared" si="23"/>
        <v>#REF!</v>
      </c>
      <c r="G68" t="e">
        <f t="shared" si="23"/>
        <v>#REF!</v>
      </c>
      <c r="H68" t="e">
        <f t="shared" si="23"/>
        <v>#REF!</v>
      </c>
      <c r="I68" t="e">
        <f t="shared" si="23"/>
        <v>#REF!</v>
      </c>
      <c r="J68" t="e">
        <f t="shared" si="23"/>
        <v>#REF!</v>
      </c>
      <c r="K68" t="e">
        <f t="shared" si="23"/>
        <v>#REF!</v>
      </c>
      <c r="L68" t="e">
        <f t="shared" si="23"/>
        <v>#REF!</v>
      </c>
      <c r="M68" t="e">
        <f t="shared" si="23"/>
        <v>#REF!</v>
      </c>
      <c r="N68" t="e">
        <f t="shared" si="23"/>
        <v>#REF!</v>
      </c>
      <c r="P68" t="e">
        <f t="shared" si="2"/>
        <v>#REF!</v>
      </c>
      <c r="Q68" t="e">
        <f>P68-(#REF! / 10^3)</f>
        <v>#REF!</v>
      </c>
    </row>
    <row r="69" spans="1:18" ht="15.6">
      <c r="A69" s="5" t="s">
        <v>1077</v>
      </c>
      <c r="C69" t="e">
        <f t="shared" ref="C69:D69" si="24">_xlfn.IFNA(IFERROR(C21/10^3,C44),C44)</f>
        <v>#REF!</v>
      </c>
      <c r="D69" t="e">
        <f t="shared" si="24"/>
        <v>#REF!</v>
      </c>
      <c r="E69" t="e">
        <f t="shared" ref="E69:N69" si="25">_xlfn.IFNA(IFERROR(E21/10^3,E44),E44)</f>
        <v>#REF!</v>
      </c>
      <c r="F69" t="e">
        <f t="shared" si="25"/>
        <v>#REF!</v>
      </c>
      <c r="G69" t="e">
        <f t="shared" si="25"/>
        <v>#REF!</v>
      </c>
      <c r="H69" t="e">
        <f t="shared" si="25"/>
        <v>#REF!</v>
      </c>
      <c r="I69" t="e">
        <f t="shared" si="25"/>
        <v>#REF!</v>
      </c>
      <c r="J69" t="e">
        <f t="shared" si="25"/>
        <v>#REF!</v>
      </c>
      <c r="K69" t="e">
        <f t="shared" si="25"/>
        <v>#REF!</v>
      </c>
      <c r="L69" t="e">
        <f t="shared" si="25"/>
        <v>#REF!</v>
      </c>
      <c r="M69" t="e">
        <f t="shared" si="25"/>
        <v>#REF!</v>
      </c>
      <c r="N69" t="e">
        <f t="shared" si="25"/>
        <v>#REF!</v>
      </c>
      <c r="P69" t="e">
        <f t="shared" si="2"/>
        <v>#REF!</v>
      </c>
      <c r="Q69" t="e">
        <f>P69-(#REF! / 10^3)</f>
        <v>#REF!</v>
      </c>
    </row>
    <row r="70" spans="1:18" ht="15.6">
      <c r="A70" s="5" t="s">
        <v>1078</v>
      </c>
      <c r="C70" t="e">
        <f>_xlfn.IFNA(IFERROR(C22/10^3,C47),C47)</f>
        <v>#REF!</v>
      </c>
      <c r="D70" t="e">
        <f t="shared" ref="D70:N70" si="26">_xlfn.IFNA(IFERROR(D22/10^3,D47),D47)</f>
        <v>#REF!</v>
      </c>
      <c r="E70" t="e">
        <f t="shared" si="26"/>
        <v>#REF!</v>
      </c>
      <c r="F70" t="e">
        <f t="shared" si="26"/>
        <v>#REF!</v>
      </c>
      <c r="G70" t="e">
        <f t="shared" si="26"/>
        <v>#REF!</v>
      </c>
      <c r="H70" t="e">
        <f t="shared" si="26"/>
        <v>#REF!</v>
      </c>
      <c r="I70" t="e">
        <f t="shared" si="26"/>
        <v>#REF!</v>
      </c>
      <c r="J70" t="e">
        <f t="shared" si="26"/>
        <v>#REF!</v>
      </c>
      <c r="K70" t="e">
        <f t="shared" si="26"/>
        <v>#REF!</v>
      </c>
      <c r="L70" t="e">
        <f t="shared" si="26"/>
        <v>#REF!</v>
      </c>
      <c r="M70" t="e">
        <f t="shared" si="26"/>
        <v>#REF!</v>
      </c>
      <c r="N70" t="e">
        <f t="shared" si="26"/>
        <v>#REF!</v>
      </c>
      <c r="P70" t="e">
        <f t="shared" si="2"/>
        <v>#REF!</v>
      </c>
      <c r="Q70" t="e">
        <f>P70-(#REF! / 10^3)</f>
        <v>#REF!</v>
      </c>
      <c r="R70" s="17" t="e">
        <f>Q70/(#REF! / 10^3)</f>
        <v>#REF!</v>
      </c>
    </row>
    <row r="71" spans="1:18" ht="15.6">
      <c r="A71" s="5"/>
    </row>
    <row r="72" spans="1:18">
      <c r="O72" s="107" t="s">
        <v>1054</v>
      </c>
    </row>
    <row r="73" spans="1:18">
      <c r="O73" t="s">
        <v>123</v>
      </c>
      <c r="P73" s="17" t="e">
        <f>P58/P70</f>
        <v>#REF!</v>
      </c>
    </row>
    <row r="74" spans="1:18">
      <c r="O74" t="s">
        <v>124</v>
      </c>
      <c r="P74" s="17" t="e">
        <f>(P59+P60)/P70</f>
        <v>#REF!</v>
      </c>
    </row>
    <row r="75" spans="1:18">
      <c r="O75" t="s">
        <v>125</v>
      </c>
      <c r="P75" s="17" t="e">
        <f>P61/P70</f>
        <v>#REF!</v>
      </c>
    </row>
    <row r="76" spans="1:18">
      <c r="O76" t="s">
        <v>126</v>
      </c>
      <c r="P76" s="17" t="e">
        <f>(P65+P66)/P70</f>
        <v>#REF!</v>
      </c>
    </row>
    <row r="77" spans="1:18">
      <c r="O77" t="s">
        <v>127</v>
      </c>
      <c r="P77" s="17" t="e">
        <f>P64/P70</f>
        <v>#REF!</v>
      </c>
    </row>
    <row r="78" spans="1:18">
      <c r="O78" t="s">
        <v>128</v>
      </c>
      <c r="P78" s="17" t="e">
        <f>(P62+P63+P67+P68+P69)/P70</f>
        <v>#REF!</v>
      </c>
    </row>
  </sheetData>
  <phoneticPr fontId="11"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54E8A-1669-4AAC-8C8F-EE5B284B5DC9}">
  <dimension ref="A1:BG74"/>
  <sheetViews>
    <sheetView zoomScale="80" zoomScaleNormal="80" workbookViewId="0">
      <pane xSplit="1" ySplit="1" topLeftCell="B2" activePane="bottomRight" state="frozen"/>
      <selection pane="topRight" activeCell="B1" sqref="B1"/>
      <selection pane="bottomLeft" activeCell="A2" sqref="A2"/>
      <selection pane="bottomRight" activeCell="C60" sqref="C60:Z68"/>
    </sheetView>
  </sheetViews>
  <sheetFormatPr defaultRowHeight="13.8"/>
  <cols>
    <col min="1" max="1" width="86.296875" customWidth="1"/>
    <col min="2" max="2" width="14.69921875" customWidth="1"/>
    <col min="3" max="3" width="10.59765625" customWidth="1"/>
    <col min="4" max="4" width="9.59765625" customWidth="1"/>
    <col min="5" max="5" width="9.296875" customWidth="1"/>
    <col min="6" max="6" width="9.8984375" customWidth="1"/>
    <col min="7" max="7" width="9.69921875" customWidth="1"/>
    <col min="8" max="8" width="10" customWidth="1"/>
    <col min="9" max="9" width="9.3984375" customWidth="1"/>
    <col min="10" max="10" width="9.296875" customWidth="1"/>
    <col min="11" max="11" width="9.59765625" customWidth="1"/>
    <col min="12" max="12" width="9.69921875" customWidth="1"/>
    <col min="15" max="15" width="10.59765625" customWidth="1"/>
    <col min="16" max="16" width="9.59765625" customWidth="1"/>
    <col min="17" max="17" width="9.296875" customWidth="1"/>
    <col min="18" max="18" width="9.8984375" customWidth="1"/>
    <col min="19" max="19" width="9.69921875" customWidth="1"/>
    <col min="20" max="20" width="10" customWidth="1"/>
    <col min="21" max="21" width="9.3984375" customWidth="1"/>
    <col min="22" max="22" width="9.296875" customWidth="1"/>
    <col min="23" max="23" width="9.59765625" customWidth="1"/>
    <col min="24" max="24" width="9.69921875" customWidth="1"/>
    <col min="52" max="53" width="12.69921875" customWidth="1"/>
    <col min="54" max="55" width="13.69921875" customWidth="1"/>
    <col min="56" max="56" width="11.69921875" customWidth="1"/>
  </cols>
  <sheetData>
    <row r="1" spans="1:59">
      <c r="A1" s="16" t="s">
        <v>1055</v>
      </c>
      <c r="C1" s="4" t="s">
        <v>517</v>
      </c>
      <c r="D1" s="4" t="s">
        <v>909</v>
      </c>
      <c r="E1" s="4" t="s">
        <v>910</v>
      </c>
      <c r="F1" s="4" t="s">
        <v>911</v>
      </c>
      <c r="G1" s="4" t="s">
        <v>912</v>
      </c>
      <c r="H1" s="4" t="s">
        <v>913</v>
      </c>
      <c r="I1" s="4" t="s">
        <v>914</v>
      </c>
      <c r="J1" s="4" t="s">
        <v>915</v>
      </c>
      <c r="K1" s="4" t="s">
        <v>916</v>
      </c>
      <c r="L1" s="4" t="s">
        <v>906</v>
      </c>
      <c r="M1" s="4" t="s">
        <v>907</v>
      </c>
      <c r="N1" s="4" t="s">
        <v>908</v>
      </c>
      <c r="O1" s="4" t="s">
        <v>1045</v>
      </c>
      <c r="P1" s="4" t="s">
        <v>1044</v>
      </c>
      <c r="Q1" s="4" t="s">
        <v>1043</v>
      </c>
      <c r="R1" s="4" t="s">
        <v>1042</v>
      </c>
      <c r="S1" s="4" t="s">
        <v>1041</v>
      </c>
      <c r="T1" s="4" t="s">
        <v>1040</v>
      </c>
      <c r="U1" s="4" t="s">
        <v>1039</v>
      </c>
      <c r="V1" s="4" t="s">
        <v>1038</v>
      </c>
      <c r="W1" s="4" t="s">
        <v>1037</v>
      </c>
      <c r="X1" s="4" t="s">
        <v>1036</v>
      </c>
      <c r="Y1" s="111" t="s">
        <v>1035</v>
      </c>
      <c r="Z1" s="111" t="s">
        <v>1016</v>
      </c>
      <c r="AA1" s="4"/>
      <c r="AB1" s="4"/>
      <c r="AC1" s="4"/>
      <c r="AD1" s="4"/>
      <c r="AE1" s="4"/>
      <c r="AF1" s="4"/>
      <c r="AG1" s="4"/>
      <c r="AH1" s="4"/>
      <c r="AI1" s="4"/>
      <c r="AJ1" s="4"/>
      <c r="AK1" s="4"/>
      <c r="AL1" s="4"/>
      <c r="AM1" s="4"/>
      <c r="AN1" s="4"/>
      <c r="AO1" s="4"/>
      <c r="AP1" s="4"/>
      <c r="AQ1" s="4"/>
      <c r="AR1" s="4"/>
      <c r="AS1" s="4"/>
      <c r="AT1" s="4"/>
      <c r="AU1" s="4"/>
      <c r="AV1" s="4"/>
      <c r="AW1" s="4"/>
      <c r="AX1" s="4"/>
      <c r="AY1" s="4"/>
      <c r="AZ1" s="4"/>
    </row>
    <row r="2" spans="1:59">
      <c r="A2" s="106" t="s">
        <v>1056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9">
      <c r="A3" s="108" t="s">
        <v>196</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9">
      <c r="A4" s="109" t="s">
        <v>1061</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9">
      <c r="C5" s="4"/>
      <c r="D5" s="4"/>
      <c r="E5" s="4"/>
      <c r="F5" s="4"/>
      <c r="G5" s="4"/>
      <c r="H5" s="4"/>
      <c r="I5" s="4"/>
      <c r="J5" s="4"/>
      <c r="K5" s="4"/>
      <c r="L5" s="4"/>
      <c r="M5" s="4"/>
      <c r="N5" s="4"/>
      <c r="O5" s="4"/>
      <c r="P5" s="4"/>
      <c r="Q5" s="4"/>
      <c r="R5" s="4"/>
      <c r="S5" s="4"/>
      <c r="T5" s="4"/>
      <c r="U5" s="4"/>
      <c r="V5" s="4"/>
      <c r="W5" s="4"/>
      <c r="X5" s="4"/>
      <c r="Y5" s="4"/>
      <c r="Z5" s="4"/>
      <c r="AA5" s="4"/>
      <c r="AB5" s="114" t="s">
        <v>982</v>
      </c>
      <c r="AC5" s="4"/>
      <c r="AD5" s="4"/>
      <c r="AE5" s="4"/>
      <c r="AF5" s="4"/>
      <c r="AG5" s="4"/>
      <c r="AH5" s="4"/>
      <c r="AI5" s="4"/>
      <c r="AJ5" s="4"/>
      <c r="AK5" s="4"/>
      <c r="AL5" s="4"/>
      <c r="AM5" s="4"/>
      <c r="AN5" s="4"/>
      <c r="AO5" s="4"/>
      <c r="AP5" s="4"/>
      <c r="AQ5" s="4"/>
      <c r="AR5" s="4"/>
      <c r="AS5" s="4"/>
      <c r="AT5" s="4"/>
      <c r="AU5" s="4"/>
      <c r="AV5" s="4"/>
      <c r="AW5" s="4"/>
      <c r="AX5" s="4"/>
      <c r="AY5" s="4"/>
      <c r="AZ5" s="4"/>
    </row>
    <row r="6" spans="1:59">
      <c r="A6" s="110" t="s">
        <v>1057</v>
      </c>
      <c r="C6" s="4"/>
      <c r="D6" s="4"/>
      <c r="E6" s="4"/>
      <c r="F6" s="4"/>
      <c r="G6" s="4"/>
      <c r="H6" s="4"/>
      <c r="I6" s="4"/>
      <c r="J6" s="4"/>
      <c r="K6" s="4"/>
      <c r="L6" s="4"/>
      <c r="M6" s="4"/>
      <c r="N6" s="4"/>
      <c r="O6" s="4"/>
      <c r="P6" s="4"/>
      <c r="Q6" s="4"/>
      <c r="R6" s="4"/>
      <c r="S6" s="4"/>
      <c r="T6" s="4"/>
      <c r="U6" s="4"/>
      <c r="V6" s="4"/>
      <c r="W6" s="4"/>
      <c r="X6" s="4"/>
      <c r="Y6" s="4"/>
      <c r="Z6" s="4"/>
      <c r="AA6" s="4"/>
      <c r="AB6" s="4"/>
      <c r="AC6" s="4"/>
      <c r="AD6" s="4">
        <v>2022</v>
      </c>
      <c r="AE6" s="4" t="s">
        <v>139</v>
      </c>
      <c r="AF6" s="4"/>
      <c r="AG6" s="4"/>
      <c r="AH6" s="4"/>
      <c r="AI6" s="4"/>
      <c r="AJ6" s="4"/>
      <c r="AK6" s="4"/>
      <c r="AL6" s="4"/>
      <c r="AM6" s="4"/>
      <c r="AN6" s="4"/>
      <c r="AO6" s="4"/>
      <c r="AP6" s="4"/>
      <c r="AQ6" s="4"/>
      <c r="AR6" s="4"/>
      <c r="AS6" s="4"/>
      <c r="AT6" s="4"/>
      <c r="AU6" s="4"/>
      <c r="AV6" s="4"/>
      <c r="AW6" s="4"/>
      <c r="AX6" s="4"/>
      <c r="AY6" s="4"/>
      <c r="AZ6" s="4"/>
    </row>
    <row r="7" spans="1:59" ht="15.6">
      <c r="A7" s="5" t="s">
        <v>4</v>
      </c>
      <c r="B7" s="37" t="s">
        <v>242</v>
      </c>
      <c r="C7" s="6" t="e">
        <f>VLOOKUP($B7&amp;"|"&amp;C$1,#REF!,2,0)</f>
        <v>#REF!</v>
      </c>
      <c r="D7" s="6" t="e">
        <f>VLOOKUP($B7&amp;"|"&amp;D$1,#REF!,2,0)</f>
        <v>#REF!</v>
      </c>
      <c r="E7" s="6" t="e">
        <f>VLOOKUP($B7&amp;"|"&amp;E$1,#REF!,2,0)</f>
        <v>#REF!</v>
      </c>
      <c r="F7" s="6" t="e">
        <f>VLOOKUP($B7&amp;"|"&amp;F$1,#REF!,2,0)</f>
        <v>#REF!</v>
      </c>
      <c r="G7" s="6" t="e">
        <f>VLOOKUP($B7&amp;"|"&amp;G$1,#REF!,2,0)</f>
        <v>#REF!</v>
      </c>
      <c r="H7" s="6" t="e">
        <f>VLOOKUP($B7&amp;"|"&amp;H$1,#REF!,2,0)</f>
        <v>#REF!</v>
      </c>
      <c r="I7" s="6" t="e">
        <f>VLOOKUP($B7&amp;"|"&amp;I$1,#REF!,2,0)</f>
        <v>#REF!</v>
      </c>
      <c r="J7" s="6" t="e">
        <f>VLOOKUP($B7&amp;"|"&amp;J$1,#REF!,2,0)</f>
        <v>#REF!</v>
      </c>
      <c r="K7" s="6" t="e">
        <f>VLOOKUP($B7&amp;"|"&amp;K$1,#REF!,2,0)</f>
        <v>#REF!</v>
      </c>
      <c r="L7" s="6" t="e">
        <f>VLOOKUP($B7&amp;"|"&amp;L$1,#REF!,2,0)</f>
        <v>#REF!</v>
      </c>
      <c r="M7" s="6" t="e">
        <f>VLOOKUP($B7&amp;"|"&amp;M$1,#REF!,2,0)</f>
        <v>#REF!</v>
      </c>
      <c r="N7" s="6" t="e">
        <f>VLOOKUP($B7&amp;"|"&amp;N$1,#REF!,2,0)</f>
        <v>#REF!</v>
      </c>
      <c r="O7" s="6" t="e">
        <f>VLOOKUP($B7&amp;"|"&amp;O$1,#REF!,2,0)</f>
        <v>#REF!</v>
      </c>
      <c r="P7" s="6" t="e">
        <f>VLOOKUP($B7&amp;"|"&amp;P$1,#REF!,2,0)</f>
        <v>#REF!</v>
      </c>
      <c r="Q7" s="6" t="e">
        <f>VLOOKUP($B7&amp;"|"&amp;Q$1,#REF!,2,0)</f>
        <v>#REF!</v>
      </c>
      <c r="R7" s="6" t="e">
        <f>VLOOKUP($B7&amp;"|"&amp;R$1,#REF!,2,0)</f>
        <v>#REF!</v>
      </c>
      <c r="S7" s="6" t="e">
        <f>VLOOKUP($B7&amp;"|"&amp;S$1,#REF!,2,0)</f>
        <v>#REF!</v>
      </c>
      <c r="T7" s="6" t="e">
        <f>VLOOKUP($B7&amp;"|"&amp;T$1,#REF!,2,0)</f>
        <v>#REF!</v>
      </c>
      <c r="U7" s="6" t="e">
        <f>VLOOKUP($B7&amp;"|"&amp;U$1,#REF!,2,0)</f>
        <v>#REF!</v>
      </c>
      <c r="V7" s="6" t="e">
        <f>VLOOKUP($B7&amp;"|"&amp;V$1,#REF!,2,0)</f>
        <v>#REF!</v>
      </c>
      <c r="W7" s="6" t="e">
        <f>VLOOKUP($B7&amp;"|"&amp;W$1,#REF!,2,0)</f>
        <v>#REF!</v>
      </c>
      <c r="X7" s="6" t="e">
        <f>VLOOKUP($B7&amp;"|"&amp;X$1,#REF!,2,0)</f>
        <v>#REF!</v>
      </c>
      <c r="Y7" s="6" t="e">
        <f>VLOOKUP($B7&amp;"|"&amp;Y$1,#REF!,2,0)</f>
        <v>#REF!</v>
      </c>
      <c r="Z7" s="6" t="e">
        <f>VLOOKUP($B7&amp;"|"&amp;Z$1,#REF!,2,0)</f>
        <v>#REF!</v>
      </c>
      <c r="AA7" s="6"/>
      <c r="AB7" s="6" t="e">
        <f>SUM(O7:Z7)</f>
        <v>#REF!</v>
      </c>
      <c r="AC7" s="6"/>
      <c r="AD7" s="6"/>
      <c r="AE7" s="6"/>
      <c r="AF7" s="6"/>
      <c r="AG7" s="6"/>
      <c r="AH7" s="6"/>
      <c r="AI7" s="6"/>
      <c r="AJ7" s="6"/>
      <c r="AK7" s="6"/>
      <c r="AL7" s="6"/>
      <c r="AM7" s="6"/>
      <c r="AN7" s="6"/>
      <c r="AO7" s="6"/>
      <c r="AP7" s="6"/>
      <c r="AQ7" s="6"/>
      <c r="AR7" s="6"/>
      <c r="AS7" s="6"/>
      <c r="AT7" s="6"/>
      <c r="AU7" s="6"/>
      <c r="AV7" s="6"/>
      <c r="AW7" s="6"/>
      <c r="AX7" s="6"/>
      <c r="AY7" s="6"/>
      <c r="AZ7" s="6"/>
      <c r="BA7" s="7"/>
      <c r="BB7" s="7"/>
      <c r="BC7" s="6"/>
      <c r="BD7" s="6"/>
      <c r="BE7" s="7"/>
      <c r="BF7" s="7"/>
    </row>
    <row r="8" spans="1:59" ht="15.6">
      <c r="A8" s="5" t="s">
        <v>5</v>
      </c>
      <c r="B8" s="37" t="s">
        <v>243</v>
      </c>
      <c r="C8" s="6" t="e">
        <f>VLOOKUP($B8&amp;"|"&amp;C$1,#REF!,2,0)</f>
        <v>#REF!</v>
      </c>
      <c r="D8" s="6" t="e">
        <f>VLOOKUP($B8&amp;"|"&amp;D$1,#REF!,2,0)</f>
        <v>#REF!</v>
      </c>
      <c r="E8" s="6" t="e">
        <f>VLOOKUP($B8&amp;"|"&amp;E$1,#REF!,2,0)</f>
        <v>#REF!</v>
      </c>
      <c r="F8" s="6" t="e">
        <f>VLOOKUP($B8&amp;"|"&amp;F$1,#REF!,2,0)</f>
        <v>#REF!</v>
      </c>
      <c r="G8" s="6" t="e">
        <f>VLOOKUP($B8&amp;"|"&amp;G$1,#REF!,2,0)</f>
        <v>#REF!</v>
      </c>
      <c r="H8" s="6" t="e">
        <f>VLOOKUP($B8&amp;"|"&amp;H$1,#REF!,2,0)</f>
        <v>#REF!</v>
      </c>
      <c r="I8" s="6" t="e">
        <f>VLOOKUP($B8&amp;"|"&amp;I$1,#REF!,2,0)</f>
        <v>#REF!</v>
      </c>
      <c r="J8" s="6" t="e">
        <f>VLOOKUP($B8&amp;"|"&amp;J$1,#REF!,2,0)</f>
        <v>#REF!</v>
      </c>
      <c r="K8" s="6" t="e">
        <f>VLOOKUP($B8&amp;"|"&amp;K$1,#REF!,2,0)</f>
        <v>#REF!</v>
      </c>
      <c r="L8" s="6" t="e">
        <f>VLOOKUP($B8&amp;"|"&amp;L$1,#REF!,2,0)</f>
        <v>#REF!</v>
      </c>
      <c r="M8" s="6" t="e">
        <f>VLOOKUP($B8&amp;"|"&amp;M$1,#REF!,2,0)</f>
        <v>#REF!</v>
      </c>
      <c r="N8" s="6" t="e">
        <f>VLOOKUP($B8&amp;"|"&amp;N$1,#REF!,2,0)</f>
        <v>#REF!</v>
      </c>
      <c r="O8" s="6" t="e">
        <f>VLOOKUP($B8&amp;"|"&amp;O$1,#REF!,2,0)</f>
        <v>#REF!</v>
      </c>
      <c r="P8" s="6" t="e">
        <f>VLOOKUP($B8&amp;"|"&amp;P$1,#REF!,2,0)</f>
        <v>#REF!</v>
      </c>
      <c r="Q8" s="6" t="e">
        <f>VLOOKUP($B8&amp;"|"&amp;Q$1,#REF!,2,0)</f>
        <v>#REF!</v>
      </c>
      <c r="R8" s="6" t="e">
        <f>VLOOKUP($B8&amp;"|"&amp;R$1,#REF!,2,0)</f>
        <v>#REF!</v>
      </c>
      <c r="S8" s="6" t="e">
        <f>VLOOKUP($B8&amp;"|"&amp;S$1,#REF!,2,0)</f>
        <v>#REF!</v>
      </c>
      <c r="T8" s="6" t="e">
        <f>VLOOKUP($B8&amp;"|"&amp;T$1,#REF!,2,0)</f>
        <v>#REF!</v>
      </c>
      <c r="U8" s="6" t="e">
        <f>VLOOKUP($B8&amp;"|"&amp;U$1,#REF!,2,0)</f>
        <v>#REF!</v>
      </c>
      <c r="V8" s="6" t="e">
        <f>VLOOKUP($B8&amp;"|"&amp;V$1,#REF!,2,0)</f>
        <v>#REF!</v>
      </c>
      <c r="W8" s="6" t="e">
        <f>VLOOKUP($B8&amp;"|"&amp;W$1,#REF!,2,0)</f>
        <v>#REF!</v>
      </c>
      <c r="X8" s="6" t="e">
        <f>VLOOKUP($B8&amp;"|"&amp;X$1,#REF!,2,0)</f>
        <v>#REF!</v>
      </c>
      <c r="Y8" s="6" t="e">
        <f>VLOOKUP($B8&amp;"|"&amp;Y$1,#REF!,2,0)</f>
        <v>#REF!</v>
      </c>
      <c r="Z8" s="6" t="e">
        <f>VLOOKUP($B8&amp;"|"&amp;Z$1,#REF!,2,0)</f>
        <v>#REF!</v>
      </c>
      <c r="AA8" s="6"/>
      <c r="AB8" s="6" t="e">
        <f t="shared" ref="AB8:AB13" si="0">SUM(O8:Z8)</f>
        <v>#REF!</v>
      </c>
      <c r="AC8" s="6"/>
      <c r="AD8" s="6" t="e">
        <f>#REF!</f>
        <v>#REF!</v>
      </c>
      <c r="AE8" s="6" t="e">
        <f>AB8-AD8</f>
        <v>#REF!</v>
      </c>
      <c r="AF8" s="17" t="e">
        <f>AE8/AD8</f>
        <v>#REF!</v>
      </c>
      <c r="AG8" s="6"/>
      <c r="AH8" s="6"/>
      <c r="AI8" s="6"/>
      <c r="AJ8" s="6"/>
      <c r="AK8" s="6"/>
      <c r="AL8" s="6"/>
      <c r="AM8" s="6"/>
      <c r="AN8" s="6"/>
      <c r="AO8" s="6"/>
      <c r="AP8" s="6"/>
      <c r="AQ8" s="6"/>
      <c r="AR8" s="6"/>
      <c r="AS8" s="6"/>
      <c r="AT8" s="6"/>
      <c r="AU8" s="6"/>
      <c r="AV8" s="6"/>
      <c r="AW8" s="6"/>
      <c r="AX8" s="6"/>
      <c r="AY8" s="6"/>
      <c r="AZ8" s="6"/>
      <c r="BA8" s="7"/>
      <c r="BB8" s="7"/>
      <c r="BC8" s="6"/>
      <c r="BD8" s="6"/>
      <c r="BE8" s="7"/>
      <c r="BF8" s="7"/>
      <c r="BG8" s="12"/>
    </row>
    <row r="9" spans="1:59" ht="15.6">
      <c r="A9" s="5" t="s">
        <v>9</v>
      </c>
      <c r="B9" t="s">
        <v>247</v>
      </c>
      <c r="C9" s="6" t="e">
        <f>VLOOKUP($B9&amp;"|"&amp;C$1,#REF!,2,0)</f>
        <v>#REF!</v>
      </c>
      <c r="D9" s="6" t="e">
        <f>VLOOKUP($B9&amp;"|"&amp;D$1,#REF!,2,0)</f>
        <v>#REF!</v>
      </c>
      <c r="E9" s="6" t="e">
        <f>VLOOKUP($B9&amp;"|"&amp;E$1,#REF!,2,0)</f>
        <v>#REF!</v>
      </c>
      <c r="F9" s="6" t="e">
        <f>VLOOKUP($B9&amp;"|"&amp;F$1,#REF!,2,0)</f>
        <v>#REF!</v>
      </c>
      <c r="G9" s="6" t="e">
        <f>VLOOKUP($B9&amp;"|"&amp;G$1,#REF!,2,0)</f>
        <v>#REF!</v>
      </c>
      <c r="H9" s="6" t="e">
        <f>VLOOKUP($B9&amp;"|"&amp;H$1,#REF!,2,0)</f>
        <v>#REF!</v>
      </c>
      <c r="I9" s="6" t="e">
        <f>VLOOKUP($B9&amp;"|"&amp;I$1,#REF!,2,0)</f>
        <v>#REF!</v>
      </c>
      <c r="J9" s="6" t="e">
        <f>VLOOKUP($B9&amp;"|"&amp;J$1,#REF!,2,0)</f>
        <v>#REF!</v>
      </c>
      <c r="K9" s="6" t="e">
        <f>VLOOKUP($B9&amp;"|"&amp;K$1,#REF!,2,0)</f>
        <v>#REF!</v>
      </c>
      <c r="L9" s="6" t="e">
        <f>VLOOKUP($B9&amp;"|"&amp;L$1,#REF!,2,0)</f>
        <v>#REF!</v>
      </c>
      <c r="M9" s="6" t="e">
        <f>VLOOKUP($B9&amp;"|"&amp;M$1,#REF!,2,0)</f>
        <v>#REF!</v>
      </c>
      <c r="N9" s="6" t="e">
        <f>VLOOKUP($B9&amp;"|"&amp;N$1,#REF!,2,0)</f>
        <v>#REF!</v>
      </c>
      <c r="O9" s="6" t="e">
        <f>VLOOKUP($B9&amp;"|"&amp;O$1,#REF!,2,0)</f>
        <v>#REF!</v>
      </c>
      <c r="P9" s="6" t="e">
        <f>VLOOKUP($B9&amp;"|"&amp;P$1,#REF!,2,0)</f>
        <v>#REF!</v>
      </c>
      <c r="Q9" s="6" t="e">
        <f>VLOOKUP($B9&amp;"|"&amp;Q$1,#REF!,2,0)</f>
        <v>#REF!</v>
      </c>
      <c r="R9" s="6" t="e">
        <f>VLOOKUP($B9&amp;"|"&amp;R$1,#REF!,2,0)</f>
        <v>#REF!</v>
      </c>
      <c r="S9" s="6" t="e">
        <f>VLOOKUP($B9&amp;"|"&amp;S$1,#REF!,2,0)</f>
        <v>#REF!</v>
      </c>
      <c r="T9" s="6" t="e">
        <f>VLOOKUP($B9&amp;"|"&amp;T$1,#REF!,2,0)</f>
        <v>#REF!</v>
      </c>
      <c r="U9" s="6" t="e">
        <f>VLOOKUP($B9&amp;"|"&amp;U$1,#REF!,2,0)</f>
        <v>#REF!</v>
      </c>
      <c r="V9" s="6" t="e">
        <f>VLOOKUP($B9&amp;"|"&amp;V$1,#REF!,2,0)</f>
        <v>#REF!</v>
      </c>
      <c r="W9" s="6" t="e">
        <f>VLOOKUP($B9&amp;"|"&amp;W$1,#REF!,2,0)</f>
        <v>#REF!</v>
      </c>
      <c r="X9" s="6" t="e">
        <f>VLOOKUP($B9&amp;"|"&amp;X$1,#REF!,2,0)</f>
        <v>#REF!</v>
      </c>
      <c r="Y9" s="6" t="e">
        <f>VLOOKUP($B9&amp;"|"&amp;Y$1,#REF!,2,0)</f>
        <v>#REF!</v>
      </c>
      <c r="Z9" s="6" t="e">
        <f>VLOOKUP($B9&amp;"|"&amp;Z$1,#REF!,2,0)</f>
        <v>#REF!</v>
      </c>
      <c r="AB9" s="6" t="e">
        <f t="shared" si="0"/>
        <v>#REF!</v>
      </c>
      <c r="AF9" s="17"/>
    </row>
    <row r="10" spans="1:59" ht="15.6">
      <c r="A10" s="112" t="s">
        <v>6</v>
      </c>
      <c r="B10" s="37" t="s">
        <v>244</v>
      </c>
      <c r="C10" s="6" t="e">
        <f>VLOOKUP($B10&amp;"|"&amp;C$1,#REF!,2,0)</f>
        <v>#REF!</v>
      </c>
      <c r="D10" s="6" t="e">
        <f>VLOOKUP($B10&amp;"|"&amp;D$1,#REF!,2,0)</f>
        <v>#REF!</v>
      </c>
      <c r="E10" s="6" t="e">
        <f>VLOOKUP($B10&amp;"|"&amp;E$1,#REF!,2,0)</f>
        <v>#REF!</v>
      </c>
      <c r="F10" s="6" t="e">
        <f>VLOOKUP($B10&amp;"|"&amp;F$1,#REF!,2,0)</f>
        <v>#REF!</v>
      </c>
      <c r="G10" s="6" t="e">
        <f>VLOOKUP($B10&amp;"|"&amp;G$1,#REF!,2,0)</f>
        <v>#REF!</v>
      </c>
      <c r="H10" s="6" t="e">
        <f>VLOOKUP($B10&amp;"|"&amp;H$1,#REF!,2,0)</f>
        <v>#REF!</v>
      </c>
      <c r="I10" s="6" t="e">
        <f>VLOOKUP($B10&amp;"|"&amp;I$1,#REF!,2,0)</f>
        <v>#REF!</v>
      </c>
      <c r="J10" s="6" t="e">
        <f>VLOOKUP($B10&amp;"|"&amp;J$1,#REF!,2,0)</f>
        <v>#REF!</v>
      </c>
      <c r="K10" s="6" t="e">
        <f>VLOOKUP($B10&amp;"|"&amp;K$1,#REF!,2,0)</f>
        <v>#REF!</v>
      </c>
      <c r="L10" s="6" t="e">
        <f>VLOOKUP($B10&amp;"|"&amp;L$1,#REF!,2,0)</f>
        <v>#REF!</v>
      </c>
      <c r="M10" s="6" t="e">
        <f>VLOOKUP($B10&amp;"|"&amp;M$1,#REF!,2,0)</f>
        <v>#REF!</v>
      </c>
      <c r="N10" s="6" t="e">
        <f>VLOOKUP($B10&amp;"|"&amp;N$1,#REF!,2,0)</f>
        <v>#REF!</v>
      </c>
      <c r="O10" s="6" t="e">
        <f>VLOOKUP($B10&amp;"|"&amp;O$1,#REF!,2,0)</f>
        <v>#REF!</v>
      </c>
      <c r="P10" s="6" t="e">
        <f>VLOOKUP($B10&amp;"|"&amp;P$1,#REF!,2,0)</f>
        <v>#REF!</v>
      </c>
      <c r="Q10" s="6" t="e">
        <f>VLOOKUP($B10&amp;"|"&amp;Q$1,#REF!,2,0)</f>
        <v>#REF!</v>
      </c>
      <c r="R10" s="6" t="e">
        <f>VLOOKUP($B10&amp;"|"&amp;R$1,#REF!,2,0)</f>
        <v>#REF!</v>
      </c>
      <c r="S10" s="6" t="e">
        <f>VLOOKUP($B10&amp;"|"&amp;S$1,#REF!,2,0)</f>
        <v>#REF!</v>
      </c>
      <c r="T10" s="6" t="e">
        <f>VLOOKUP($B10&amp;"|"&amp;T$1,#REF!,2,0)</f>
        <v>#REF!</v>
      </c>
      <c r="U10" s="6" t="e">
        <f>VLOOKUP($B10&amp;"|"&amp;U$1,#REF!,2,0)</f>
        <v>#REF!</v>
      </c>
      <c r="V10" s="6" t="e">
        <f>VLOOKUP($B10&amp;"|"&amp;V$1,#REF!,2,0)</f>
        <v>#REF!</v>
      </c>
      <c r="W10" s="6" t="e">
        <f>VLOOKUP($B10&amp;"|"&amp;W$1,#REF!,2,0)</f>
        <v>#REF!</v>
      </c>
      <c r="X10" s="6" t="e">
        <f>VLOOKUP($B10&amp;"|"&amp;X$1,#REF!,2,0)</f>
        <v>#REF!</v>
      </c>
      <c r="Y10" s="6" t="e">
        <f>VLOOKUP($B10&amp;"|"&amp;Y$1,#REF!,2,0)</f>
        <v>#REF!</v>
      </c>
      <c r="Z10" s="6" t="e">
        <f>VLOOKUP($B10&amp;"|"&amp;Z$1,#REF!,2,0)</f>
        <v>#REF!</v>
      </c>
      <c r="AA10" s="6"/>
      <c r="AB10" s="6" t="e">
        <f t="shared" si="0"/>
        <v>#REF!</v>
      </c>
      <c r="AC10" s="6"/>
      <c r="AD10" s="6"/>
      <c r="AE10" s="6"/>
      <c r="AF10" s="17"/>
      <c r="AG10" s="6"/>
      <c r="AH10" s="6"/>
      <c r="AI10" s="6"/>
      <c r="AJ10" s="6"/>
      <c r="AK10" s="6"/>
      <c r="AL10" s="6"/>
      <c r="AM10" s="6"/>
      <c r="AN10" s="6"/>
      <c r="AO10" s="6"/>
      <c r="AP10" s="6"/>
      <c r="AQ10" s="6"/>
      <c r="AR10" s="6"/>
      <c r="AS10" s="6"/>
      <c r="AT10" s="6"/>
      <c r="AU10" s="6"/>
      <c r="AV10" s="6"/>
      <c r="AW10" s="6"/>
      <c r="AX10" s="6"/>
      <c r="AY10" s="6"/>
      <c r="AZ10" s="6"/>
      <c r="BA10" s="7"/>
      <c r="BB10" s="7"/>
      <c r="BC10" s="6"/>
      <c r="BD10" s="6"/>
      <c r="BE10" s="7"/>
      <c r="BF10" s="7"/>
    </row>
    <row r="11" spans="1:59" ht="15.6">
      <c r="A11" s="112" t="s">
        <v>7</v>
      </c>
      <c r="B11" s="37" t="s">
        <v>245</v>
      </c>
      <c r="C11" s="6" t="e">
        <f>VLOOKUP($B11&amp;"|"&amp;C$1,#REF!,2,0)</f>
        <v>#REF!</v>
      </c>
      <c r="D11" s="6" t="e">
        <f>VLOOKUP($B11&amp;"|"&amp;D$1,#REF!,2,0)</f>
        <v>#REF!</v>
      </c>
      <c r="E11" s="6" t="e">
        <f>VLOOKUP($B11&amp;"|"&amp;E$1,#REF!,2,0)</f>
        <v>#REF!</v>
      </c>
      <c r="F11" s="6" t="e">
        <f>VLOOKUP($B11&amp;"|"&amp;F$1,#REF!,2,0)</f>
        <v>#REF!</v>
      </c>
      <c r="G11" s="6" t="e">
        <f>VLOOKUP($B11&amp;"|"&amp;G$1,#REF!,2,0)</f>
        <v>#REF!</v>
      </c>
      <c r="H11" s="6" t="e">
        <f>VLOOKUP($B11&amp;"|"&amp;H$1,#REF!,2,0)</f>
        <v>#REF!</v>
      </c>
      <c r="I11" s="6" t="e">
        <f>VLOOKUP($B11&amp;"|"&amp;I$1,#REF!,2,0)</f>
        <v>#REF!</v>
      </c>
      <c r="J11" s="6" t="e">
        <f>VLOOKUP($B11&amp;"|"&amp;J$1,#REF!,2,0)</f>
        <v>#REF!</v>
      </c>
      <c r="K11" s="6" t="e">
        <f>VLOOKUP($B11&amp;"|"&amp;K$1,#REF!,2,0)</f>
        <v>#REF!</v>
      </c>
      <c r="L11" s="6" t="e">
        <f>VLOOKUP($B11&amp;"|"&amp;L$1,#REF!,2,0)</f>
        <v>#REF!</v>
      </c>
      <c r="M11" s="6" t="e">
        <f>VLOOKUP($B11&amp;"|"&amp;M$1,#REF!,2,0)</f>
        <v>#REF!</v>
      </c>
      <c r="N11" s="6" t="e">
        <f>VLOOKUP($B11&amp;"|"&amp;N$1,#REF!,2,0)</f>
        <v>#REF!</v>
      </c>
      <c r="O11" s="6" t="e">
        <f>VLOOKUP($B11&amp;"|"&amp;O$1,#REF!,2,0)</f>
        <v>#REF!</v>
      </c>
      <c r="P11" s="6" t="e">
        <f>VLOOKUP($B11&amp;"|"&amp;P$1,#REF!,2,0)</f>
        <v>#REF!</v>
      </c>
      <c r="Q11" s="6" t="e">
        <f>VLOOKUP($B11&amp;"|"&amp;Q$1,#REF!,2,0)</f>
        <v>#REF!</v>
      </c>
      <c r="R11" s="6" t="e">
        <f>VLOOKUP($B11&amp;"|"&amp;R$1,#REF!,2,0)</f>
        <v>#REF!</v>
      </c>
      <c r="S11" s="6" t="e">
        <f>VLOOKUP($B11&amp;"|"&amp;S$1,#REF!,2,0)</f>
        <v>#REF!</v>
      </c>
      <c r="T11" s="6" t="e">
        <f>VLOOKUP($B11&amp;"|"&amp;T$1,#REF!,2,0)</f>
        <v>#REF!</v>
      </c>
      <c r="U11" s="6" t="e">
        <f>VLOOKUP($B11&amp;"|"&amp;U$1,#REF!,2,0)</f>
        <v>#REF!</v>
      </c>
      <c r="V11" s="6" t="e">
        <f>VLOOKUP($B11&amp;"|"&amp;V$1,#REF!,2,0)</f>
        <v>#REF!</v>
      </c>
      <c r="W11" s="6" t="e">
        <f>VLOOKUP($B11&amp;"|"&amp;W$1,#REF!,2,0)</f>
        <v>#REF!</v>
      </c>
      <c r="X11" s="6" t="e">
        <f>VLOOKUP($B11&amp;"|"&amp;X$1,#REF!,2,0)</f>
        <v>#REF!</v>
      </c>
      <c r="Y11" s="6" t="e">
        <f>VLOOKUP($B11&amp;"|"&amp;Y$1,#REF!,2,0)</f>
        <v>#REF!</v>
      </c>
      <c r="Z11" s="6" t="e">
        <f>VLOOKUP($B11&amp;"|"&amp;Z$1,#REF!,2,0)</f>
        <v>#REF!</v>
      </c>
      <c r="AA11" s="6"/>
      <c r="AB11" s="6" t="e">
        <f t="shared" si="0"/>
        <v>#REF!</v>
      </c>
      <c r="AC11" s="6"/>
      <c r="AD11" s="6"/>
      <c r="AE11" s="6"/>
      <c r="AF11" s="17"/>
      <c r="AG11" s="6"/>
      <c r="AH11" s="6"/>
      <c r="AI11" s="6"/>
      <c r="AJ11" s="6"/>
      <c r="AK11" s="6"/>
      <c r="AL11" s="6"/>
      <c r="AM11" s="6"/>
      <c r="AN11" s="6"/>
      <c r="AO11" s="6"/>
      <c r="AP11" s="6"/>
      <c r="AQ11" s="6"/>
      <c r="AR11" s="6"/>
      <c r="AS11" s="6"/>
      <c r="AT11" s="6"/>
      <c r="AU11" s="6"/>
      <c r="AV11" s="6"/>
      <c r="AW11" s="6"/>
      <c r="AX11" s="6"/>
      <c r="AY11" s="6"/>
      <c r="AZ11" s="6"/>
      <c r="BA11" s="7"/>
      <c r="BB11" s="7"/>
      <c r="BC11" s="6"/>
      <c r="BD11" s="6"/>
      <c r="BE11" s="7"/>
      <c r="BF11" s="7"/>
    </row>
    <row r="12" spans="1:59" ht="15.6">
      <c r="A12" s="112" t="s">
        <v>8</v>
      </c>
      <c r="B12" s="37" t="s">
        <v>246</v>
      </c>
      <c r="C12" s="6" t="e">
        <f>VLOOKUP($B12&amp;"|"&amp;C$1,#REF!,2,0)</f>
        <v>#REF!</v>
      </c>
      <c r="D12" s="6" t="e">
        <f>VLOOKUP($B12&amp;"|"&amp;D$1,#REF!,2,0)</f>
        <v>#REF!</v>
      </c>
      <c r="E12" s="6" t="e">
        <f>VLOOKUP($B12&amp;"|"&amp;E$1,#REF!,2,0)</f>
        <v>#REF!</v>
      </c>
      <c r="F12" s="6" t="e">
        <f>VLOOKUP($B12&amp;"|"&amp;F$1,#REF!,2,0)</f>
        <v>#REF!</v>
      </c>
      <c r="G12" s="6" t="e">
        <f>VLOOKUP($B12&amp;"|"&amp;G$1,#REF!,2,0)</f>
        <v>#REF!</v>
      </c>
      <c r="H12" s="6" t="e">
        <f>VLOOKUP($B12&amp;"|"&amp;H$1,#REF!,2,0)</f>
        <v>#REF!</v>
      </c>
      <c r="I12" s="6" t="e">
        <f>VLOOKUP($B12&amp;"|"&amp;I$1,#REF!,2,0)</f>
        <v>#REF!</v>
      </c>
      <c r="J12" s="6" t="e">
        <f>VLOOKUP($B12&amp;"|"&amp;J$1,#REF!,2,0)</f>
        <v>#REF!</v>
      </c>
      <c r="K12" s="6" t="e">
        <f>VLOOKUP($B12&amp;"|"&amp;K$1,#REF!,2,0)</f>
        <v>#REF!</v>
      </c>
      <c r="L12" s="6" t="e">
        <f>VLOOKUP($B12&amp;"|"&amp;L$1,#REF!,2,0)</f>
        <v>#REF!</v>
      </c>
      <c r="M12" s="6" t="e">
        <f>VLOOKUP($B12&amp;"|"&amp;M$1,#REF!,2,0)</f>
        <v>#REF!</v>
      </c>
      <c r="N12" s="6" t="e">
        <f>VLOOKUP($B12&amp;"|"&amp;N$1,#REF!,2,0)</f>
        <v>#REF!</v>
      </c>
      <c r="O12" s="6" t="e">
        <f>VLOOKUP($B12&amp;"|"&amp;O$1,#REF!,2,0)</f>
        <v>#REF!</v>
      </c>
      <c r="P12" s="6" t="e">
        <f>VLOOKUP($B12&amp;"|"&amp;P$1,#REF!,2,0)</f>
        <v>#REF!</v>
      </c>
      <c r="Q12" s="6" t="e">
        <f>VLOOKUP($B12&amp;"|"&amp;Q$1,#REF!,2,0)</f>
        <v>#REF!</v>
      </c>
      <c r="R12" s="6" t="e">
        <f>VLOOKUP($B12&amp;"|"&amp;R$1,#REF!,2,0)</f>
        <v>#REF!</v>
      </c>
      <c r="S12" s="6" t="e">
        <f>VLOOKUP($B12&amp;"|"&amp;S$1,#REF!,2,0)</f>
        <v>#REF!</v>
      </c>
      <c r="T12" s="6" t="e">
        <f>VLOOKUP($B12&amp;"|"&amp;T$1,#REF!,2,0)</f>
        <v>#REF!</v>
      </c>
      <c r="U12" s="6" t="e">
        <f>VLOOKUP($B12&amp;"|"&amp;U$1,#REF!,2,0)</f>
        <v>#REF!</v>
      </c>
      <c r="V12" s="6" t="e">
        <f>VLOOKUP($B12&amp;"|"&amp;V$1,#REF!,2,0)</f>
        <v>#REF!</v>
      </c>
      <c r="W12" s="6" t="e">
        <f>VLOOKUP($B12&amp;"|"&amp;W$1,#REF!,2,0)</f>
        <v>#REF!</v>
      </c>
      <c r="X12" s="6" t="e">
        <f>VLOOKUP($B12&amp;"|"&amp;X$1,#REF!,2,0)</f>
        <v>#REF!</v>
      </c>
      <c r="Y12" s="6" t="e">
        <f>VLOOKUP($B12&amp;"|"&amp;Y$1,#REF!,2,0)</f>
        <v>#REF!</v>
      </c>
      <c r="Z12" s="6" t="e">
        <f>VLOOKUP($B12&amp;"|"&amp;Z$1,#REF!,2,0)</f>
        <v>#REF!</v>
      </c>
      <c r="AA12" s="6"/>
      <c r="AB12" s="6" t="e">
        <f t="shared" si="0"/>
        <v>#REF!</v>
      </c>
      <c r="AC12" s="6"/>
      <c r="AD12" s="6"/>
      <c r="AE12" s="6"/>
      <c r="AF12" s="17"/>
      <c r="AG12" s="6"/>
      <c r="AH12" s="6"/>
      <c r="AI12" s="6"/>
      <c r="AJ12" s="6"/>
      <c r="AK12" s="6"/>
      <c r="AL12" s="6"/>
      <c r="AM12" s="6"/>
      <c r="AN12" s="6"/>
      <c r="AO12" s="6"/>
      <c r="AP12" s="6"/>
      <c r="AQ12" s="6"/>
      <c r="AR12" s="6"/>
      <c r="AS12" s="6"/>
      <c r="AT12" s="6"/>
      <c r="AU12" s="6"/>
      <c r="AV12" s="6"/>
      <c r="AW12" s="6"/>
      <c r="AX12" s="6"/>
      <c r="AY12" s="6"/>
      <c r="AZ12" s="6"/>
      <c r="BA12" s="7"/>
      <c r="BB12" s="7"/>
      <c r="BC12" s="6"/>
      <c r="BD12" s="6"/>
      <c r="BE12" s="7"/>
      <c r="BF12" s="7"/>
    </row>
    <row r="13" spans="1:59" ht="15.6">
      <c r="A13" s="5" t="s">
        <v>10</v>
      </c>
      <c r="B13" s="37" t="s">
        <v>223</v>
      </c>
      <c r="C13" s="6" t="e">
        <f>VLOOKUP($B13&amp;"|"&amp;C$1,#REF!,2,0)</f>
        <v>#REF!</v>
      </c>
      <c r="D13" s="6" t="e">
        <f>VLOOKUP($B13&amp;"|"&amp;D$1,#REF!,2,0)</f>
        <v>#REF!</v>
      </c>
      <c r="E13" s="6" t="e">
        <f>VLOOKUP($B13&amp;"|"&amp;E$1,#REF!,2,0)</f>
        <v>#REF!</v>
      </c>
      <c r="F13" s="6" t="e">
        <f>VLOOKUP($B13&amp;"|"&amp;F$1,#REF!,2,0)</f>
        <v>#REF!</v>
      </c>
      <c r="G13" s="6" t="e">
        <f>VLOOKUP($B13&amp;"|"&amp;G$1,#REF!,2,0)</f>
        <v>#REF!</v>
      </c>
      <c r="H13" s="6" t="e">
        <f>VLOOKUP($B13&amp;"|"&amp;H$1,#REF!,2,0)</f>
        <v>#REF!</v>
      </c>
      <c r="I13" s="6" t="e">
        <f>VLOOKUP($B13&amp;"|"&amp;I$1,#REF!,2,0)</f>
        <v>#REF!</v>
      </c>
      <c r="J13" s="6" t="e">
        <f>VLOOKUP($B13&amp;"|"&amp;J$1,#REF!,2,0)</f>
        <v>#REF!</v>
      </c>
      <c r="K13" s="6" t="e">
        <f>VLOOKUP($B13&amp;"|"&amp;K$1,#REF!,2,0)</f>
        <v>#REF!</v>
      </c>
      <c r="L13" s="6" t="e">
        <f>VLOOKUP($B13&amp;"|"&amp;L$1,#REF!,2,0)</f>
        <v>#REF!</v>
      </c>
      <c r="M13" s="6" t="e">
        <f>VLOOKUP($B13&amp;"|"&amp;M$1,#REF!,2,0)</f>
        <v>#REF!</v>
      </c>
      <c r="N13" s="6" t="e">
        <f>VLOOKUP($B13&amp;"|"&amp;N$1,#REF!,2,0)</f>
        <v>#REF!</v>
      </c>
      <c r="O13" s="6" t="e">
        <f>VLOOKUP($B13&amp;"|"&amp;O$1,#REF!,2,0)</f>
        <v>#REF!</v>
      </c>
      <c r="P13" s="6" t="e">
        <f>VLOOKUP($B13&amp;"|"&amp;P$1,#REF!,2,0)</f>
        <v>#REF!</v>
      </c>
      <c r="Q13" s="6" t="e">
        <f>VLOOKUP($B13&amp;"|"&amp;Q$1,#REF!,2,0)</f>
        <v>#REF!</v>
      </c>
      <c r="R13" s="6" t="e">
        <f>VLOOKUP($B13&amp;"|"&amp;R$1,#REF!,2,0)</f>
        <v>#REF!</v>
      </c>
      <c r="S13" s="6" t="e">
        <f>VLOOKUP($B13&amp;"|"&amp;S$1,#REF!,2,0)</f>
        <v>#REF!</v>
      </c>
      <c r="T13" s="6" t="e">
        <f>VLOOKUP($B13&amp;"|"&amp;T$1,#REF!,2,0)</f>
        <v>#REF!</v>
      </c>
      <c r="U13" s="6" t="e">
        <f>VLOOKUP($B13&amp;"|"&amp;U$1,#REF!,2,0)</f>
        <v>#REF!</v>
      </c>
      <c r="V13" s="6" t="e">
        <f>VLOOKUP($B13&amp;"|"&amp;V$1,#REF!,2,0)</f>
        <v>#REF!</v>
      </c>
      <c r="W13" s="6" t="e">
        <f>VLOOKUP($B13&amp;"|"&amp;W$1,#REF!,2,0)</f>
        <v>#REF!</v>
      </c>
      <c r="X13" s="6" t="e">
        <f>VLOOKUP($B13&amp;"|"&amp;X$1,#REF!,2,0)</f>
        <v>#REF!</v>
      </c>
      <c r="Y13" s="6" t="e">
        <f>VLOOKUP($B13&amp;"|"&amp;Y$1,#REF!,2,0)</f>
        <v>#REF!</v>
      </c>
      <c r="Z13" s="6" t="e">
        <f>VLOOKUP($B13&amp;"|"&amp;Z$1,#REF!,2,0)</f>
        <v>#REF!</v>
      </c>
      <c r="AB13" s="6" t="e">
        <f t="shared" si="0"/>
        <v>#REF!</v>
      </c>
      <c r="AD13" t="e">
        <f>#REF!</f>
        <v>#REF!</v>
      </c>
      <c r="AE13" s="6" t="e">
        <f>AB13-AD13</f>
        <v>#REF!</v>
      </c>
      <c r="AF13" s="17" t="e">
        <f>AE13/AD13</f>
        <v>#REF!</v>
      </c>
    </row>
    <row r="14" spans="1:59" ht="15.6">
      <c r="A14" s="5" t="s">
        <v>11</v>
      </c>
      <c r="B14" s="37" t="s">
        <v>228</v>
      </c>
      <c r="C14" s="6" t="e">
        <f>VLOOKUP($B14&amp;"|"&amp;C$1,#REF!,2,0)</f>
        <v>#REF!</v>
      </c>
      <c r="D14" s="6" t="e">
        <f>VLOOKUP($B14&amp;"|"&amp;D$1,#REF!,2,0)</f>
        <v>#REF!</v>
      </c>
      <c r="E14" s="6" t="e">
        <f>VLOOKUP($B14&amp;"|"&amp;E$1,#REF!,2,0)</f>
        <v>#REF!</v>
      </c>
      <c r="F14" s="6" t="e">
        <f>VLOOKUP($B14&amp;"|"&amp;F$1,#REF!,2,0)</f>
        <v>#REF!</v>
      </c>
      <c r="G14" s="6" t="e">
        <f>VLOOKUP($B14&amp;"|"&amp;G$1,#REF!,2,0)</f>
        <v>#REF!</v>
      </c>
      <c r="H14" s="6" t="e">
        <f>VLOOKUP($B14&amp;"|"&amp;H$1,#REF!,2,0)</f>
        <v>#REF!</v>
      </c>
      <c r="I14" s="6" t="e">
        <f>VLOOKUP($B14&amp;"|"&amp;I$1,#REF!,2,0)</f>
        <v>#REF!</v>
      </c>
      <c r="J14" s="6" t="e">
        <f>VLOOKUP($B14&amp;"|"&amp;J$1,#REF!,2,0)</f>
        <v>#REF!</v>
      </c>
      <c r="K14" s="6" t="e">
        <f>VLOOKUP($B14&amp;"|"&amp;K$1,#REF!,2,0)</f>
        <v>#REF!</v>
      </c>
      <c r="L14" s="6" t="e">
        <f>VLOOKUP($B14&amp;"|"&amp;L$1,#REF!,2,0)</f>
        <v>#REF!</v>
      </c>
      <c r="M14" s="6" t="e">
        <f>VLOOKUP($B14&amp;"|"&amp;M$1,#REF!,2,0)</f>
        <v>#REF!</v>
      </c>
      <c r="N14" s="6" t="e">
        <f>VLOOKUP($B14&amp;"|"&amp;N$1,#REF!,2,0)</f>
        <v>#REF!</v>
      </c>
      <c r="O14" s="6" t="e">
        <f>VLOOKUP($B14&amp;"|"&amp;O$1,#REF!,2,0)</f>
        <v>#REF!</v>
      </c>
      <c r="P14" s="6" t="e">
        <f>VLOOKUP($B14&amp;"|"&amp;P$1,#REF!,2,0)</f>
        <v>#REF!</v>
      </c>
      <c r="Q14" s="6" t="e">
        <f>VLOOKUP($B14&amp;"|"&amp;Q$1,#REF!,2,0)</f>
        <v>#REF!</v>
      </c>
      <c r="R14" s="6" t="e">
        <f>VLOOKUP($B14&amp;"|"&amp;R$1,#REF!,2,0)</f>
        <v>#REF!</v>
      </c>
      <c r="S14" s="6" t="e">
        <f>VLOOKUP($B14&amp;"|"&amp;S$1,#REF!,2,0)</f>
        <v>#REF!</v>
      </c>
      <c r="T14" s="6" t="e">
        <f>VLOOKUP($B14&amp;"|"&amp;T$1,#REF!,2,0)</f>
        <v>#REF!</v>
      </c>
      <c r="U14" s="6" t="e">
        <f>VLOOKUP($B14&amp;"|"&amp;U$1,#REF!,2,0)</f>
        <v>#REF!</v>
      </c>
      <c r="V14" s="6" t="e">
        <f>VLOOKUP($B14&amp;"|"&amp;V$1,#REF!,2,0)</f>
        <v>#REF!</v>
      </c>
      <c r="W14" s="6" t="e">
        <f>VLOOKUP($B14&amp;"|"&amp;W$1,#REF!,2,0)</f>
        <v>#REF!</v>
      </c>
      <c r="X14" s="6" t="e">
        <f>VLOOKUP($B14&amp;"|"&amp;X$1,#REF!,2,0)</f>
        <v>#REF!</v>
      </c>
      <c r="Y14" s="6" t="e">
        <f>VLOOKUP($B14&amp;"|"&amp;Y$1,#REF!,2,0)</f>
        <v>#REF!</v>
      </c>
      <c r="Z14" s="6" t="e">
        <f>VLOOKUP($B14&amp;"|"&amp;Z$1,#REF!,2,0)</f>
        <v>#REF!</v>
      </c>
      <c r="AB14" s="6" t="e">
        <f>SUM(O14:Z14)</f>
        <v>#REF!</v>
      </c>
      <c r="AF14" s="17"/>
    </row>
    <row r="15" spans="1:59" ht="15.6">
      <c r="A15" s="5"/>
      <c r="B15" s="37"/>
      <c r="C15" s="6"/>
      <c r="D15" s="6"/>
      <c r="E15" s="6"/>
      <c r="F15" s="6"/>
      <c r="G15" s="6"/>
      <c r="H15" s="6"/>
      <c r="I15" s="6"/>
      <c r="J15" s="6"/>
      <c r="K15" s="6"/>
      <c r="L15" s="6"/>
      <c r="M15" s="6"/>
      <c r="N15" s="6"/>
      <c r="O15" s="6"/>
      <c r="P15" s="6"/>
      <c r="Q15" s="6"/>
      <c r="R15" s="6"/>
      <c r="S15" s="6"/>
      <c r="T15" s="6"/>
      <c r="U15" s="6"/>
      <c r="V15" s="6"/>
      <c r="W15" s="6"/>
      <c r="X15" s="6"/>
      <c r="Y15" s="6"/>
      <c r="Z15" s="6"/>
      <c r="AB15" s="6"/>
      <c r="AF15" s="17"/>
    </row>
    <row r="16" spans="1:59" ht="15.6">
      <c r="A16" s="110" t="s">
        <v>1058</v>
      </c>
      <c r="B16" s="37"/>
      <c r="C16" s="6"/>
      <c r="D16" s="6"/>
      <c r="E16" s="6"/>
      <c r="F16" s="6"/>
      <c r="G16" s="6"/>
      <c r="H16" s="6"/>
      <c r="I16" s="6"/>
      <c r="J16" s="6"/>
      <c r="K16" s="6"/>
      <c r="L16" s="6"/>
      <c r="M16" s="6"/>
      <c r="N16" s="6"/>
      <c r="O16" s="6"/>
      <c r="P16" s="6"/>
      <c r="Q16" s="6"/>
      <c r="R16" s="6"/>
      <c r="S16" s="6"/>
      <c r="T16" s="6"/>
      <c r="U16" s="6"/>
      <c r="V16" s="6"/>
      <c r="W16" s="6"/>
      <c r="X16" s="6"/>
      <c r="Y16" s="6"/>
      <c r="Z16" s="6"/>
      <c r="AB16" s="6"/>
      <c r="AD16">
        <v>2022</v>
      </c>
      <c r="AE16" t="s">
        <v>139</v>
      </c>
      <c r="AF16" s="17"/>
    </row>
    <row r="17" spans="1:32" ht="15.6">
      <c r="A17" s="5" t="s">
        <v>43</v>
      </c>
      <c r="B17" s="37" t="s">
        <v>249</v>
      </c>
      <c r="C17" s="6" t="e">
        <f>VLOOKUP($B17&amp;"|"&amp;C$1,#REF!,2,0)</f>
        <v>#REF!</v>
      </c>
      <c r="D17" s="6" t="e">
        <f>VLOOKUP($B17&amp;"|"&amp;D$1,#REF!,2,0)</f>
        <v>#REF!</v>
      </c>
      <c r="E17" s="6" t="e">
        <f>VLOOKUP($B17&amp;"|"&amp;E$1,#REF!,2,0)</f>
        <v>#REF!</v>
      </c>
      <c r="F17" s="6" t="e">
        <f>VLOOKUP($B17&amp;"|"&amp;F$1,#REF!,2,0)</f>
        <v>#REF!</v>
      </c>
      <c r="G17" s="6" t="e">
        <f>VLOOKUP($B17&amp;"|"&amp;G$1,#REF!,2,0)</f>
        <v>#REF!</v>
      </c>
      <c r="H17" s="6" t="e">
        <f>VLOOKUP($B17&amp;"|"&amp;H$1,#REF!,2,0)</f>
        <v>#REF!</v>
      </c>
      <c r="I17" s="6" t="e">
        <f>VLOOKUP($B17&amp;"|"&amp;I$1,#REF!,2,0)</f>
        <v>#REF!</v>
      </c>
      <c r="J17" s="6" t="e">
        <f>VLOOKUP($B17&amp;"|"&amp;J$1,#REF!,2,0)</f>
        <v>#REF!</v>
      </c>
      <c r="K17" s="6" t="e">
        <f>VLOOKUP($B17&amp;"|"&amp;K$1,#REF!,2,0)</f>
        <v>#REF!</v>
      </c>
      <c r="L17" s="6" t="e">
        <f>VLOOKUP($B17&amp;"|"&amp;L$1,#REF!,2,0)</f>
        <v>#REF!</v>
      </c>
      <c r="M17" s="6" t="e">
        <f>VLOOKUP($B17&amp;"|"&amp;M$1,#REF!,2,0)</f>
        <v>#REF!</v>
      </c>
      <c r="N17" s="6" t="e">
        <f>VLOOKUP($B17&amp;"|"&amp;N$1,#REF!,2,0)</f>
        <v>#REF!</v>
      </c>
      <c r="O17" s="6" t="e">
        <f>VLOOKUP($B17&amp;"|"&amp;O$1,#REF!,2,0)</f>
        <v>#REF!</v>
      </c>
      <c r="P17" s="6" t="e">
        <f>VLOOKUP($B17&amp;"|"&amp;P$1,#REF!,2,0)</f>
        <v>#REF!</v>
      </c>
      <c r="Q17" s="6" t="e">
        <f>VLOOKUP($B17&amp;"|"&amp;Q$1,#REF!,2,0)</f>
        <v>#REF!</v>
      </c>
      <c r="R17" s="6" t="e">
        <f>VLOOKUP($B17&amp;"|"&amp;R$1,#REF!,2,0)</f>
        <v>#REF!</v>
      </c>
      <c r="S17" s="6" t="e">
        <f>VLOOKUP($B17&amp;"|"&amp;S$1,#REF!,2,0)</f>
        <v>#REF!</v>
      </c>
      <c r="T17" s="6" t="e">
        <f>VLOOKUP($B17&amp;"|"&amp;T$1,#REF!,2,0)</f>
        <v>#REF!</v>
      </c>
      <c r="U17" s="6" t="e">
        <f>VLOOKUP($B17&amp;"|"&amp;U$1,#REF!,2,0)</f>
        <v>#REF!</v>
      </c>
      <c r="V17" s="6" t="e">
        <f>VLOOKUP($B17&amp;"|"&amp;V$1,#REF!,2,0)</f>
        <v>#REF!</v>
      </c>
      <c r="W17" s="6" t="e">
        <f>VLOOKUP($B17&amp;"|"&amp;W$1,#REF!,2,0)</f>
        <v>#REF!</v>
      </c>
      <c r="X17" s="6" t="e">
        <f>VLOOKUP($B17&amp;"|"&amp;X$1,#REF!,2,0)</f>
        <v>#REF!</v>
      </c>
      <c r="Y17" s="6" t="e">
        <f>VLOOKUP($B17&amp;"|"&amp;Y$1,#REF!,2,0)</f>
        <v>#REF!</v>
      </c>
      <c r="Z17" s="6" t="e">
        <f>VLOOKUP($B17&amp;"|"&amp;Z$1,#REF!,2,0)</f>
        <v>#REF!</v>
      </c>
      <c r="AB17" s="6" t="e">
        <f t="shared" ref="AB17:AB68" si="1">SUM(O17:Z17)</f>
        <v>#REF!</v>
      </c>
      <c r="AF17" s="17"/>
    </row>
    <row r="18" spans="1:32" ht="15.6">
      <c r="A18" s="5" t="s">
        <v>44</v>
      </c>
      <c r="B18" s="37" t="s">
        <v>250</v>
      </c>
      <c r="C18" s="6" t="e">
        <f>VLOOKUP($B18&amp;"|"&amp;C$1,#REF!,2,0)</f>
        <v>#REF!</v>
      </c>
      <c r="D18" s="6" t="e">
        <f>VLOOKUP($B18&amp;"|"&amp;D$1,#REF!,2,0)</f>
        <v>#REF!</v>
      </c>
      <c r="E18" s="6" t="e">
        <f>VLOOKUP($B18&amp;"|"&amp;E$1,#REF!,2,0)</f>
        <v>#REF!</v>
      </c>
      <c r="F18" s="6" t="e">
        <f>VLOOKUP($B18&amp;"|"&amp;F$1,#REF!,2,0)</f>
        <v>#REF!</v>
      </c>
      <c r="G18" s="6" t="e">
        <f>VLOOKUP($B18&amp;"|"&amp;G$1,#REF!,2,0)</f>
        <v>#REF!</v>
      </c>
      <c r="H18" s="6" t="e">
        <f>VLOOKUP($B18&amp;"|"&amp;H$1,#REF!,2,0)</f>
        <v>#REF!</v>
      </c>
      <c r="I18" s="6" t="e">
        <f>VLOOKUP($B18&amp;"|"&amp;I$1,#REF!,2,0)</f>
        <v>#REF!</v>
      </c>
      <c r="J18" s="6" t="e">
        <f>VLOOKUP($B18&amp;"|"&amp;J$1,#REF!,2,0)</f>
        <v>#REF!</v>
      </c>
      <c r="K18" s="6" t="e">
        <f>VLOOKUP($B18&amp;"|"&amp;K$1,#REF!,2,0)</f>
        <v>#REF!</v>
      </c>
      <c r="L18" s="6" t="e">
        <f>VLOOKUP($B18&amp;"|"&amp;L$1,#REF!,2,0)</f>
        <v>#REF!</v>
      </c>
      <c r="M18" s="6" t="e">
        <f>VLOOKUP($B18&amp;"|"&amp;M$1,#REF!,2,0)</f>
        <v>#REF!</v>
      </c>
      <c r="N18" s="6" t="e">
        <f>VLOOKUP($B18&amp;"|"&amp;N$1,#REF!,2,0)</f>
        <v>#REF!</v>
      </c>
      <c r="O18" s="6" t="e">
        <f>VLOOKUP($B18&amp;"|"&amp;O$1,#REF!,2,0)</f>
        <v>#REF!</v>
      </c>
      <c r="P18" s="6" t="e">
        <f>VLOOKUP($B18&amp;"|"&amp;P$1,#REF!,2,0)</f>
        <v>#REF!</v>
      </c>
      <c r="Q18" s="6" t="e">
        <f>VLOOKUP($B18&amp;"|"&amp;Q$1,#REF!,2,0)</f>
        <v>#REF!</v>
      </c>
      <c r="R18" s="6" t="e">
        <f>VLOOKUP($B18&amp;"|"&amp;R$1,#REF!,2,0)</f>
        <v>#REF!</v>
      </c>
      <c r="S18" s="6" t="e">
        <f>VLOOKUP($B18&amp;"|"&amp;S$1,#REF!,2,0)</f>
        <v>#REF!</v>
      </c>
      <c r="T18" s="6" t="e">
        <f>VLOOKUP($B18&amp;"|"&amp;T$1,#REF!,2,0)</f>
        <v>#REF!</v>
      </c>
      <c r="U18" s="6" t="e">
        <f>VLOOKUP($B18&amp;"|"&amp;U$1,#REF!,2,0)</f>
        <v>#REF!</v>
      </c>
      <c r="V18" s="6" t="e">
        <f>VLOOKUP($B18&amp;"|"&amp;V$1,#REF!,2,0)</f>
        <v>#REF!</v>
      </c>
      <c r="W18" s="6" t="e">
        <f>VLOOKUP($B18&amp;"|"&amp;W$1,#REF!,2,0)</f>
        <v>#REF!</v>
      </c>
      <c r="X18" s="6" t="e">
        <f>VLOOKUP($B18&amp;"|"&amp;X$1,#REF!,2,0)</f>
        <v>#REF!</v>
      </c>
      <c r="Y18" s="6" t="e">
        <f>VLOOKUP($B18&amp;"|"&amp;Y$1,#REF!,2,0)</f>
        <v>#REF!</v>
      </c>
      <c r="Z18" s="6" t="e">
        <f>VLOOKUP($B18&amp;"|"&amp;Z$1,#REF!,2,0)</f>
        <v>#REF!</v>
      </c>
      <c r="AB18" s="6" t="e">
        <f t="shared" si="1"/>
        <v>#REF!</v>
      </c>
      <c r="AD18" t="e">
        <f>#REF!</f>
        <v>#REF!</v>
      </c>
      <c r="AE18" s="6" t="e">
        <f>AB18-AD18</f>
        <v>#REF!</v>
      </c>
      <c r="AF18" s="17" t="e">
        <f>AE18/AD18</f>
        <v>#REF!</v>
      </c>
    </row>
    <row r="19" spans="1:32" ht="15.6">
      <c r="A19" s="5" t="s">
        <v>51</v>
      </c>
      <c r="B19" s="37" t="s">
        <v>255</v>
      </c>
      <c r="C19" s="6" t="e">
        <f>VLOOKUP($B19&amp;"|"&amp;C$1,#REF!,2,0)</f>
        <v>#REF!</v>
      </c>
      <c r="D19" s="6" t="e">
        <f>VLOOKUP($B19&amp;"|"&amp;D$1,#REF!,2,0)</f>
        <v>#REF!</v>
      </c>
      <c r="E19" s="6" t="e">
        <f>VLOOKUP($B19&amp;"|"&amp;E$1,#REF!,2,0)</f>
        <v>#REF!</v>
      </c>
      <c r="F19" s="6" t="e">
        <f>VLOOKUP($B19&amp;"|"&amp;F$1,#REF!,2,0)</f>
        <v>#REF!</v>
      </c>
      <c r="G19" s="6" t="e">
        <f>VLOOKUP($B19&amp;"|"&amp;G$1,#REF!,2,0)</f>
        <v>#REF!</v>
      </c>
      <c r="H19" s="6" t="e">
        <f>VLOOKUP($B19&amp;"|"&amp;H$1,#REF!,2,0)</f>
        <v>#REF!</v>
      </c>
      <c r="I19" s="6" t="e">
        <f>VLOOKUP($B19&amp;"|"&amp;I$1,#REF!,2,0)</f>
        <v>#REF!</v>
      </c>
      <c r="J19" s="6" t="e">
        <f>VLOOKUP($B19&amp;"|"&amp;J$1,#REF!,2,0)</f>
        <v>#REF!</v>
      </c>
      <c r="K19" s="6" t="e">
        <f>VLOOKUP($B19&amp;"|"&amp;K$1,#REF!,2,0)</f>
        <v>#REF!</v>
      </c>
      <c r="L19" s="6" t="e">
        <f>VLOOKUP($B19&amp;"|"&amp;L$1,#REF!,2,0)</f>
        <v>#REF!</v>
      </c>
      <c r="M19" s="6" t="e">
        <f>VLOOKUP($B19&amp;"|"&amp;M$1,#REF!,2,0)</f>
        <v>#REF!</v>
      </c>
      <c r="N19" s="6" t="e">
        <f>VLOOKUP($B19&amp;"|"&amp;N$1,#REF!,2,0)</f>
        <v>#REF!</v>
      </c>
      <c r="O19" s="6" t="e">
        <f>VLOOKUP($B19&amp;"|"&amp;O$1,#REF!,2,0)</f>
        <v>#REF!</v>
      </c>
      <c r="P19" s="6" t="e">
        <f>VLOOKUP($B19&amp;"|"&amp;P$1,#REF!,2,0)</f>
        <v>#REF!</v>
      </c>
      <c r="Q19" s="6" t="e">
        <f>VLOOKUP($B19&amp;"|"&amp;Q$1,#REF!,2,0)</f>
        <v>#REF!</v>
      </c>
      <c r="R19" s="6" t="e">
        <f>VLOOKUP($B19&amp;"|"&amp;R$1,#REF!,2,0)</f>
        <v>#REF!</v>
      </c>
      <c r="S19" s="6" t="e">
        <f>VLOOKUP($B19&amp;"|"&amp;S$1,#REF!,2,0)</f>
        <v>#REF!</v>
      </c>
      <c r="T19" s="6" t="e">
        <f>VLOOKUP($B19&amp;"|"&amp;T$1,#REF!,2,0)</f>
        <v>#REF!</v>
      </c>
      <c r="U19" s="6" t="e">
        <f>VLOOKUP($B19&amp;"|"&amp;U$1,#REF!,2,0)</f>
        <v>#REF!</v>
      </c>
      <c r="V19" s="6" t="e">
        <f>VLOOKUP($B19&amp;"|"&amp;V$1,#REF!,2,0)</f>
        <v>#REF!</v>
      </c>
      <c r="W19" s="6" t="e">
        <f>VLOOKUP($B19&amp;"|"&amp;W$1,#REF!,2,0)</f>
        <v>#REF!</v>
      </c>
      <c r="X19" s="6" t="e">
        <f>VLOOKUP($B19&amp;"|"&amp;X$1,#REF!,2,0)</f>
        <v>#REF!</v>
      </c>
      <c r="Y19" s="6" t="e">
        <f>VLOOKUP($B19&amp;"|"&amp;Y$1,#REF!,2,0)</f>
        <v>#REF!</v>
      </c>
      <c r="Z19" s="6" t="e">
        <f>VLOOKUP($B19&amp;"|"&amp;Z$1,#REF!,2,0)</f>
        <v>#REF!</v>
      </c>
      <c r="AB19" s="6" t="e">
        <f t="shared" si="1"/>
        <v>#REF!</v>
      </c>
      <c r="AF19" s="17"/>
    </row>
    <row r="20" spans="1:32" ht="15.6">
      <c r="A20" s="112" t="s">
        <v>45</v>
      </c>
      <c r="B20" s="37" t="s">
        <v>232</v>
      </c>
      <c r="C20" s="6" t="e">
        <f>VLOOKUP($B20&amp;"|"&amp;C$1,#REF!,2,0)</f>
        <v>#REF!</v>
      </c>
      <c r="D20" s="6" t="e">
        <f>VLOOKUP($B20&amp;"|"&amp;D$1,#REF!,2,0)</f>
        <v>#REF!</v>
      </c>
      <c r="E20" s="6" t="e">
        <f>VLOOKUP($B20&amp;"|"&amp;E$1,#REF!,2,0)</f>
        <v>#REF!</v>
      </c>
      <c r="F20" s="6" t="e">
        <f>VLOOKUP($B20&amp;"|"&amp;F$1,#REF!,2,0)</f>
        <v>#REF!</v>
      </c>
      <c r="G20" s="6" t="e">
        <f>VLOOKUP($B20&amp;"|"&amp;G$1,#REF!,2,0)</f>
        <v>#REF!</v>
      </c>
      <c r="H20" s="6" t="e">
        <f>VLOOKUP($B20&amp;"|"&amp;H$1,#REF!,2,0)</f>
        <v>#REF!</v>
      </c>
      <c r="I20" s="6" t="e">
        <f>VLOOKUP($B20&amp;"|"&amp;I$1,#REF!,2,0)</f>
        <v>#REF!</v>
      </c>
      <c r="J20" s="6" t="e">
        <f>VLOOKUP($B20&amp;"|"&amp;J$1,#REF!,2,0)</f>
        <v>#REF!</v>
      </c>
      <c r="K20" s="6" t="e">
        <f>VLOOKUP($B20&amp;"|"&amp;K$1,#REF!,2,0)</f>
        <v>#REF!</v>
      </c>
      <c r="L20" s="6" t="e">
        <f>VLOOKUP($B20&amp;"|"&amp;L$1,#REF!,2,0)</f>
        <v>#REF!</v>
      </c>
      <c r="M20" s="6" t="e">
        <f>VLOOKUP($B20&amp;"|"&amp;M$1,#REF!,2,0)</f>
        <v>#REF!</v>
      </c>
      <c r="N20" s="6" t="e">
        <f>VLOOKUP($B20&amp;"|"&amp;N$1,#REF!,2,0)</f>
        <v>#REF!</v>
      </c>
      <c r="O20" s="6" t="e">
        <f>VLOOKUP($B20&amp;"|"&amp;O$1,#REF!,2,0)</f>
        <v>#REF!</v>
      </c>
      <c r="P20" s="6" t="e">
        <f>VLOOKUP($B20&amp;"|"&amp;P$1,#REF!,2,0)</f>
        <v>#REF!</v>
      </c>
      <c r="Q20" s="6" t="e">
        <f>VLOOKUP($B20&amp;"|"&amp;Q$1,#REF!,2,0)</f>
        <v>#REF!</v>
      </c>
      <c r="R20" s="6" t="e">
        <f>VLOOKUP($B20&amp;"|"&amp;R$1,#REF!,2,0)</f>
        <v>#REF!</v>
      </c>
      <c r="S20" s="6" t="e">
        <f>VLOOKUP($B20&amp;"|"&amp;S$1,#REF!,2,0)</f>
        <v>#REF!</v>
      </c>
      <c r="T20" s="6" t="e">
        <f>VLOOKUP($B20&amp;"|"&amp;T$1,#REF!,2,0)</f>
        <v>#REF!</v>
      </c>
      <c r="U20" s="6" t="e">
        <f>VLOOKUP($B20&amp;"|"&amp;U$1,#REF!,2,0)</f>
        <v>#REF!</v>
      </c>
      <c r="V20" s="6" t="e">
        <f>VLOOKUP($B20&amp;"|"&amp;V$1,#REF!,2,0)</f>
        <v>#REF!</v>
      </c>
      <c r="W20" s="6" t="e">
        <f>VLOOKUP($B20&amp;"|"&amp;W$1,#REF!,2,0)</f>
        <v>#REF!</v>
      </c>
      <c r="X20" s="6" t="e">
        <f>VLOOKUP($B20&amp;"|"&amp;X$1,#REF!,2,0)</f>
        <v>#REF!</v>
      </c>
      <c r="Y20" s="6" t="e">
        <f>VLOOKUP($B20&amp;"|"&amp;Y$1,#REF!,2,0)</f>
        <v>#REF!</v>
      </c>
      <c r="Z20" s="6" t="e">
        <f>VLOOKUP($B20&amp;"|"&amp;Z$1,#REF!,2,0)</f>
        <v>#REF!</v>
      </c>
      <c r="AB20" s="6" t="e">
        <f t="shared" si="1"/>
        <v>#REF!</v>
      </c>
      <c r="AF20" s="17"/>
    </row>
    <row r="21" spans="1:32" ht="15.6">
      <c r="A21" s="112" t="s">
        <v>46</v>
      </c>
      <c r="B21" s="37" t="s">
        <v>251</v>
      </c>
      <c r="C21" s="6" t="e">
        <f>VLOOKUP($B21&amp;"|"&amp;C$1,#REF!,2,0)</f>
        <v>#REF!</v>
      </c>
      <c r="D21" s="6" t="e">
        <f>VLOOKUP($B21&amp;"|"&amp;D$1,#REF!,2,0)</f>
        <v>#REF!</v>
      </c>
      <c r="E21" s="6" t="e">
        <f>VLOOKUP($B21&amp;"|"&amp;E$1,#REF!,2,0)</f>
        <v>#REF!</v>
      </c>
      <c r="F21" s="6" t="e">
        <f>VLOOKUP($B21&amp;"|"&amp;F$1,#REF!,2,0)</f>
        <v>#REF!</v>
      </c>
      <c r="G21" s="6" t="e">
        <f>VLOOKUP($B21&amp;"|"&amp;G$1,#REF!,2,0)</f>
        <v>#REF!</v>
      </c>
      <c r="H21" s="6" t="e">
        <f>VLOOKUP($B21&amp;"|"&amp;H$1,#REF!,2,0)</f>
        <v>#REF!</v>
      </c>
      <c r="I21" s="6" t="e">
        <f>VLOOKUP($B21&amp;"|"&amp;I$1,#REF!,2,0)</f>
        <v>#REF!</v>
      </c>
      <c r="J21" s="6" t="e">
        <f>VLOOKUP($B21&amp;"|"&amp;J$1,#REF!,2,0)</f>
        <v>#REF!</v>
      </c>
      <c r="K21" s="6" t="e">
        <f>VLOOKUP($B21&amp;"|"&amp;K$1,#REF!,2,0)</f>
        <v>#REF!</v>
      </c>
      <c r="L21" s="6" t="e">
        <f>VLOOKUP($B21&amp;"|"&amp;L$1,#REF!,2,0)</f>
        <v>#REF!</v>
      </c>
      <c r="M21" s="6" t="e">
        <f>VLOOKUP($B21&amp;"|"&amp;M$1,#REF!,2,0)</f>
        <v>#REF!</v>
      </c>
      <c r="N21" s="6" t="e">
        <f>VLOOKUP($B21&amp;"|"&amp;N$1,#REF!,2,0)</f>
        <v>#REF!</v>
      </c>
      <c r="O21" s="6" t="e">
        <f>VLOOKUP($B21&amp;"|"&amp;O$1,#REF!,2,0)</f>
        <v>#REF!</v>
      </c>
      <c r="P21" s="6" t="e">
        <f>VLOOKUP($B21&amp;"|"&amp;P$1,#REF!,2,0)</f>
        <v>#REF!</v>
      </c>
      <c r="Q21" s="6" t="e">
        <f>VLOOKUP($B21&amp;"|"&amp;Q$1,#REF!,2,0)</f>
        <v>#REF!</v>
      </c>
      <c r="R21" s="6" t="e">
        <f>VLOOKUP($B21&amp;"|"&amp;R$1,#REF!,2,0)</f>
        <v>#REF!</v>
      </c>
      <c r="S21" s="6" t="e">
        <f>VLOOKUP($B21&amp;"|"&amp;S$1,#REF!,2,0)</f>
        <v>#REF!</v>
      </c>
      <c r="T21" s="6" t="e">
        <f>VLOOKUP($B21&amp;"|"&amp;T$1,#REF!,2,0)</f>
        <v>#REF!</v>
      </c>
      <c r="U21" s="6" t="e">
        <f>VLOOKUP($B21&amp;"|"&amp;U$1,#REF!,2,0)</f>
        <v>#REF!</v>
      </c>
      <c r="V21" s="6" t="e">
        <f>VLOOKUP($B21&amp;"|"&amp;V$1,#REF!,2,0)</f>
        <v>#REF!</v>
      </c>
      <c r="W21" s="6" t="e">
        <f>VLOOKUP($B21&amp;"|"&amp;W$1,#REF!,2,0)</f>
        <v>#REF!</v>
      </c>
      <c r="X21" s="6" t="e">
        <f>VLOOKUP($B21&amp;"|"&amp;X$1,#REF!,2,0)</f>
        <v>#REF!</v>
      </c>
      <c r="Y21" s="6" t="e">
        <f>VLOOKUP($B21&amp;"|"&amp;Y$1,#REF!,2,0)</f>
        <v>#REF!</v>
      </c>
      <c r="Z21" s="6" t="e">
        <f>VLOOKUP($B21&amp;"|"&amp;Z$1,#REF!,2,0)</f>
        <v>#REF!</v>
      </c>
      <c r="AB21" s="6" t="e">
        <f t="shared" si="1"/>
        <v>#REF!</v>
      </c>
      <c r="AF21" s="17"/>
    </row>
    <row r="22" spans="1:32" ht="15.6">
      <c r="A22" s="112" t="s">
        <v>47</v>
      </c>
      <c r="B22" s="37" t="s">
        <v>252</v>
      </c>
      <c r="C22" s="6" t="e">
        <f>VLOOKUP($B22&amp;"|"&amp;C$1,#REF!,2,0)</f>
        <v>#REF!</v>
      </c>
      <c r="D22" s="6" t="e">
        <f>VLOOKUP($B22&amp;"|"&amp;D$1,#REF!,2,0)</f>
        <v>#REF!</v>
      </c>
      <c r="E22" s="6" t="e">
        <f>VLOOKUP($B22&amp;"|"&amp;E$1,#REF!,2,0)</f>
        <v>#REF!</v>
      </c>
      <c r="F22" s="6" t="e">
        <f>VLOOKUP($B22&amp;"|"&amp;F$1,#REF!,2,0)</f>
        <v>#REF!</v>
      </c>
      <c r="G22" s="6" t="e">
        <f>VLOOKUP($B22&amp;"|"&amp;G$1,#REF!,2,0)</f>
        <v>#REF!</v>
      </c>
      <c r="H22" s="6" t="e">
        <f>VLOOKUP($B22&amp;"|"&amp;H$1,#REF!,2,0)</f>
        <v>#REF!</v>
      </c>
      <c r="I22" s="6" t="e">
        <f>VLOOKUP($B22&amp;"|"&amp;I$1,#REF!,2,0)</f>
        <v>#REF!</v>
      </c>
      <c r="J22" s="6" t="e">
        <f>VLOOKUP($B22&amp;"|"&amp;J$1,#REF!,2,0)</f>
        <v>#REF!</v>
      </c>
      <c r="K22" s="6" t="e">
        <f>VLOOKUP($B22&amp;"|"&amp;K$1,#REF!,2,0)</f>
        <v>#REF!</v>
      </c>
      <c r="L22" s="6" t="e">
        <f>VLOOKUP($B22&amp;"|"&amp;L$1,#REF!,2,0)</f>
        <v>#REF!</v>
      </c>
      <c r="M22" s="6" t="e">
        <f>VLOOKUP($B22&amp;"|"&amp;M$1,#REF!,2,0)</f>
        <v>#REF!</v>
      </c>
      <c r="N22" s="6" t="e">
        <f>VLOOKUP($B22&amp;"|"&amp;N$1,#REF!,2,0)</f>
        <v>#REF!</v>
      </c>
      <c r="O22" s="6" t="e">
        <f>VLOOKUP($B22&amp;"|"&amp;O$1,#REF!,2,0)</f>
        <v>#REF!</v>
      </c>
      <c r="P22" s="6" t="e">
        <f>VLOOKUP($B22&amp;"|"&amp;P$1,#REF!,2,0)</f>
        <v>#REF!</v>
      </c>
      <c r="Q22" s="6" t="e">
        <f>VLOOKUP($B22&amp;"|"&amp;Q$1,#REF!,2,0)</f>
        <v>#REF!</v>
      </c>
      <c r="R22" s="6" t="e">
        <f>VLOOKUP($B22&amp;"|"&amp;R$1,#REF!,2,0)</f>
        <v>#REF!</v>
      </c>
      <c r="S22" s="6" t="e">
        <f>VLOOKUP($B22&amp;"|"&amp;S$1,#REF!,2,0)</f>
        <v>#REF!</v>
      </c>
      <c r="T22" s="6" t="e">
        <f>VLOOKUP($B22&amp;"|"&amp;T$1,#REF!,2,0)</f>
        <v>#REF!</v>
      </c>
      <c r="U22" s="6" t="e">
        <f>VLOOKUP($B22&amp;"|"&amp;U$1,#REF!,2,0)</f>
        <v>#REF!</v>
      </c>
      <c r="V22" s="6" t="e">
        <f>VLOOKUP($B22&amp;"|"&amp;V$1,#REF!,2,0)</f>
        <v>#REF!</v>
      </c>
      <c r="W22" s="6" t="e">
        <f>VLOOKUP($B22&amp;"|"&amp;W$1,#REF!,2,0)</f>
        <v>#REF!</v>
      </c>
      <c r="X22" s="6" t="e">
        <f>VLOOKUP($B22&amp;"|"&amp;X$1,#REF!,2,0)</f>
        <v>#REF!</v>
      </c>
      <c r="Y22" s="6" t="e">
        <f>VLOOKUP($B22&amp;"|"&amp;Y$1,#REF!,2,0)</f>
        <v>#REF!</v>
      </c>
      <c r="Z22" s="6" t="e">
        <f>VLOOKUP($B22&amp;"|"&amp;Z$1,#REF!,2,0)</f>
        <v>#REF!</v>
      </c>
      <c r="AB22" s="6" t="e">
        <f t="shared" si="1"/>
        <v>#REF!</v>
      </c>
      <c r="AF22" s="17"/>
    </row>
    <row r="23" spans="1:32" ht="15.6">
      <c r="A23" s="112" t="s">
        <v>48</v>
      </c>
      <c r="B23" s="37" t="s">
        <v>253</v>
      </c>
      <c r="C23" s="6" t="e">
        <f>VLOOKUP($B23&amp;"|"&amp;C$1,#REF!,2,0)</f>
        <v>#REF!</v>
      </c>
      <c r="D23" s="6" t="e">
        <f>VLOOKUP($B23&amp;"|"&amp;D$1,#REF!,2,0)</f>
        <v>#REF!</v>
      </c>
      <c r="E23" s="6" t="e">
        <f>VLOOKUP($B23&amp;"|"&amp;E$1,#REF!,2,0)</f>
        <v>#REF!</v>
      </c>
      <c r="F23" s="6" t="e">
        <f>VLOOKUP($B23&amp;"|"&amp;F$1,#REF!,2,0)</f>
        <v>#REF!</v>
      </c>
      <c r="G23" s="6" t="e">
        <f>VLOOKUP($B23&amp;"|"&amp;G$1,#REF!,2,0)</f>
        <v>#REF!</v>
      </c>
      <c r="H23" s="6" t="e">
        <f>VLOOKUP($B23&amp;"|"&amp;H$1,#REF!,2,0)</f>
        <v>#REF!</v>
      </c>
      <c r="I23" s="6" t="e">
        <f>VLOOKUP($B23&amp;"|"&amp;I$1,#REF!,2,0)</f>
        <v>#REF!</v>
      </c>
      <c r="J23" s="6" t="e">
        <f>VLOOKUP($B23&amp;"|"&amp;J$1,#REF!,2,0)</f>
        <v>#REF!</v>
      </c>
      <c r="K23" s="6" t="e">
        <f>VLOOKUP($B23&amp;"|"&amp;K$1,#REF!,2,0)</f>
        <v>#REF!</v>
      </c>
      <c r="L23" s="6" t="e">
        <f>VLOOKUP($B23&amp;"|"&amp;L$1,#REF!,2,0)</f>
        <v>#REF!</v>
      </c>
      <c r="M23" s="6" t="e">
        <f>VLOOKUP($B23&amp;"|"&amp;M$1,#REF!,2,0)</f>
        <v>#REF!</v>
      </c>
      <c r="N23" s="6" t="e">
        <f>VLOOKUP($B23&amp;"|"&amp;N$1,#REF!,2,0)</f>
        <v>#REF!</v>
      </c>
      <c r="O23" s="6" t="e">
        <f>VLOOKUP($B23&amp;"|"&amp;O$1,#REF!,2,0)</f>
        <v>#REF!</v>
      </c>
      <c r="P23" s="6" t="e">
        <f>VLOOKUP($B23&amp;"|"&amp;P$1,#REF!,2,0)</f>
        <v>#REF!</v>
      </c>
      <c r="Q23" s="6" t="e">
        <f>VLOOKUP($B23&amp;"|"&amp;Q$1,#REF!,2,0)</f>
        <v>#REF!</v>
      </c>
      <c r="R23" s="6" t="e">
        <f>VLOOKUP($B23&amp;"|"&amp;R$1,#REF!,2,0)</f>
        <v>#REF!</v>
      </c>
      <c r="S23" s="6" t="e">
        <f>VLOOKUP($B23&amp;"|"&amp;S$1,#REF!,2,0)</f>
        <v>#REF!</v>
      </c>
      <c r="T23" s="6" t="e">
        <f>VLOOKUP($B23&amp;"|"&amp;T$1,#REF!,2,0)</f>
        <v>#REF!</v>
      </c>
      <c r="U23" s="6" t="e">
        <f>VLOOKUP($B23&amp;"|"&amp;U$1,#REF!,2,0)</f>
        <v>#REF!</v>
      </c>
      <c r="V23" s="6" t="e">
        <f>VLOOKUP($B23&amp;"|"&amp;V$1,#REF!,2,0)</f>
        <v>#REF!</v>
      </c>
      <c r="W23" s="6" t="e">
        <f>VLOOKUP($B23&amp;"|"&amp;W$1,#REF!,2,0)</f>
        <v>#REF!</v>
      </c>
      <c r="X23" s="6" t="e">
        <f>VLOOKUP($B23&amp;"|"&amp;X$1,#REF!,2,0)</f>
        <v>#REF!</v>
      </c>
      <c r="Y23" s="6" t="e">
        <f>VLOOKUP($B23&amp;"|"&amp;Y$1,#REF!,2,0)</f>
        <v>#REF!</v>
      </c>
      <c r="Z23" s="6" t="e">
        <f>VLOOKUP($B23&amp;"|"&amp;Z$1,#REF!,2,0)</f>
        <v>#REF!</v>
      </c>
      <c r="AB23" s="6" t="e">
        <f t="shared" si="1"/>
        <v>#REF!</v>
      </c>
      <c r="AF23" s="17"/>
    </row>
    <row r="24" spans="1:32" ht="15.6">
      <c r="A24" s="112" t="s">
        <v>49</v>
      </c>
      <c r="B24" s="37" t="s">
        <v>254</v>
      </c>
      <c r="C24" s="6" t="e">
        <f>VLOOKUP($B24&amp;"|"&amp;C$1,#REF!,2,0)</f>
        <v>#REF!</v>
      </c>
      <c r="D24" s="6" t="e">
        <f>VLOOKUP($B24&amp;"|"&amp;D$1,#REF!,2,0)</f>
        <v>#REF!</v>
      </c>
      <c r="E24" s="6" t="e">
        <f>VLOOKUP($B24&amp;"|"&amp;E$1,#REF!,2,0)</f>
        <v>#REF!</v>
      </c>
      <c r="F24" s="6" t="e">
        <f>VLOOKUP($B24&amp;"|"&amp;F$1,#REF!,2,0)</f>
        <v>#REF!</v>
      </c>
      <c r="G24" s="6" t="e">
        <f>VLOOKUP($B24&amp;"|"&amp;G$1,#REF!,2,0)</f>
        <v>#REF!</v>
      </c>
      <c r="H24" s="6" t="e">
        <f>VLOOKUP($B24&amp;"|"&amp;H$1,#REF!,2,0)</f>
        <v>#REF!</v>
      </c>
      <c r="I24" s="6" t="e">
        <f>VLOOKUP($B24&amp;"|"&amp;I$1,#REF!,2,0)</f>
        <v>#REF!</v>
      </c>
      <c r="J24" s="6" t="e">
        <f>VLOOKUP($B24&amp;"|"&amp;J$1,#REF!,2,0)</f>
        <v>#REF!</v>
      </c>
      <c r="K24" s="6" t="e">
        <f>VLOOKUP($B24&amp;"|"&amp;K$1,#REF!,2,0)</f>
        <v>#REF!</v>
      </c>
      <c r="L24" s="6" t="e">
        <f>VLOOKUP($B24&amp;"|"&amp;L$1,#REF!,2,0)</f>
        <v>#REF!</v>
      </c>
      <c r="M24" s="6" t="e">
        <f>VLOOKUP($B24&amp;"|"&amp;M$1,#REF!,2,0)</f>
        <v>#REF!</v>
      </c>
      <c r="N24" s="6" t="e">
        <f>VLOOKUP($B24&amp;"|"&amp;N$1,#REF!,2,0)</f>
        <v>#REF!</v>
      </c>
      <c r="O24" s="6" t="e">
        <f>VLOOKUP($B24&amp;"|"&amp;O$1,#REF!,2,0)</f>
        <v>#REF!</v>
      </c>
      <c r="P24" s="6" t="e">
        <f>VLOOKUP($B24&amp;"|"&amp;P$1,#REF!,2,0)</f>
        <v>#REF!</v>
      </c>
      <c r="Q24" s="6" t="e">
        <f>VLOOKUP($B24&amp;"|"&amp;Q$1,#REF!,2,0)</f>
        <v>#REF!</v>
      </c>
      <c r="R24" s="6" t="e">
        <f>VLOOKUP($B24&amp;"|"&amp;R$1,#REF!,2,0)</f>
        <v>#REF!</v>
      </c>
      <c r="S24" s="6" t="e">
        <f>VLOOKUP($B24&amp;"|"&amp;S$1,#REF!,2,0)</f>
        <v>#REF!</v>
      </c>
      <c r="T24" s="6" t="e">
        <f>VLOOKUP($B24&amp;"|"&amp;T$1,#REF!,2,0)</f>
        <v>#REF!</v>
      </c>
      <c r="U24" s="6" t="e">
        <f>VLOOKUP($B24&amp;"|"&amp;U$1,#REF!,2,0)</f>
        <v>#REF!</v>
      </c>
      <c r="V24" s="6" t="e">
        <f>VLOOKUP($B24&amp;"|"&amp;V$1,#REF!,2,0)</f>
        <v>#REF!</v>
      </c>
      <c r="W24" s="6" t="e">
        <f>VLOOKUP($B24&amp;"|"&amp;W$1,#REF!,2,0)</f>
        <v>#REF!</v>
      </c>
      <c r="X24" s="6" t="e">
        <f>VLOOKUP($B24&amp;"|"&amp;X$1,#REF!,2,0)</f>
        <v>#REF!</v>
      </c>
      <c r="Y24" s="6" t="e">
        <f>VLOOKUP($B24&amp;"|"&amp;Y$1,#REF!,2,0)</f>
        <v>#REF!</v>
      </c>
      <c r="Z24" s="6" t="e">
        <f>VLOOKUP($B24&amp;"|"&amp;Z$1,#REF!,2,0)</f>
        <v>#REF!</v>
      </c>
      <c r="AB24" s="6" t="e">
        <f t="shared" si="1"/>
        <v>#REF!</v>
      </c>
      <c r="AF24" s="17"/>
    </row>
    <row r="25" spans="1:32" ht="15.6">
      <c r="A25" s="112" t="s">
        <v>50</v>
      </c>
      <c r="B25" s="37" t="s">
        <v>233</v>
      </c>
      <c r="C25" s="6" t="e">
        <f>VLOOKUP($B25&amp;"|"&amp;C$1,#REF!,2,0)</f>
        <v>#REF!</v>
      </c>
      <c r="D25" s="6" t="e">
        <f>VLOOKUP($B25&amp;"|"&amp;D$1,#REF!,2,0)</f>
        <v>#REF!</v>
      </c>
      <c r="E25" s="6" t="e">
        <f>VLOOKUP($B25&amp;"|"&amp;E$1,#REF!,2,0)</f>
        <v>#REF!</v>
      </c>
      <c r="F25" s="6" t="e">
        <f>VLOOKUP($B25&amp;"|"&amp;F$1,#REF!,2,0)</f>
        <v>#REF!</v>
      </c>
      <c r="G25" s="6" t="e">
        <f>VLOOKUP($B25&amp;"|"&amp;G$1,#REF!,2,0)</f>
        <v>#REF!</v>
      </c>
      <c r="H25" s="6" t="e">
        <f>VLOOKUP($B25&amp;"|"&amp;H$1,#REF!,2,0)</f>
        <v>#REF!</v>
      </c>
      <c r="I25" s="6" t="e">
        <f>VLOOKUP($B25&amp;"|"&amp;I$1,#REF!,2,0)</f>
        <v>#REF!</v>
      </c>
      <c r="J25" s="6" t="e">
        <f>VLOOKUP($B25&amp;"|"&amp;J$1,#REF!,2,0)</f>
        <v>#REF!</v>
      </c>
      <c r="K25" s="6" t="e">
        <f>VLOOKUP($B25&amp;"|"&amp;K$1,#REF!,2,0)</f>
        <v>#REF!</v>
      </c>
      <c r="L25" s="6" t="e">
        <f>VLOOKUP($B25&amp;"|"&amp;L$1,#REF!,2,0)</f>
        <v>#REF!</v>
      </c>
      <c r="M25" s="6" t="e">
        <f>VLOOKUP($B25&amp;"|"&amp;M$1,#REF!,2,0)</f>
        <v>#REF!</v>
      </c>
      <c r="N25" s="6" t="e">
        <f>VLOOKUP($B25&amp;"|"&amp;N$1,#REF!,2,0)</f>
        <v>#REF!</v>
      </c>
      <c r="O25" s="6" t="e">
        <f>VLOOKUP($B25&amp;"|"&amp;O$1,#REF!,2,0)</f>
        <v>#REF!</v>
      </c>
      <c r="P25" s="6" t="e">
        <f>VLOOKUP($B25&amp;"|"&amp;P$1,#REF!,2,0)</f>
        <v>#REF!</v>
      </c>
      <c r="Q25" s="6" t="e">
        <f>VLOOKUP($B25&amp;"|"&amp;Q$1,#REF!,2,0)</f>
        <v>#REF!</v>
      </c>
      <c r="R25" s="6" t="e">
        <f>VLOOKUP($B25&amp;"|"&amp;R$1,#REF!,2,0)</f>
        <v>#REF!</v>
      </c>
      <c r="S25" s="6" t="e">
        <f>VLOOKUP($B25&amp;"|"&amp;S$1,#REF!,2,0)</f>
        <v>#REF!</v>
      </c>
      <c r="T25" s="6" t="e">
        <f>VLOOKUP($B25&amp;"|"&amp;T$1,#REF!,2,0)</f>
        <v>#REF!</v>
      </c>
      <c r="U25" s="6" t="e">
        <f>VLOOKUP($B25&amp;"|"&amp;U$1,#REF!,2,0)</f>
        <v>#REF!</v>
      </c>
      <c r="V25" s="6" t="e">
        <f>VLOOKUP($B25&amp;"|"&amp;V$1,#REF!,2,0)</f>
        <v>#REF!</v>
      </c>
      <c r="W25" s="6" t="e">
        <f>VLOOKUP($B25&amp;"|"&amp;W$1,#REF!,2,0)</f>
        <v>#REF!</v>
      </c>
      <c r="X25" s="6" t="e">
        <f>VLOOKUP($B25&amp;"|"&amp;X$1,#REF!,2,0)</f>
        <v>#REF!</v>
      </c>
      <c r="Y25" s="6" t="e">
        <f>VLOOKUP($B25&amp;"|"&amp;Y$1,#REF!,2,0)</f>
        <v>#REF!</v>
      </c>
      <c r="Z25" s="6" t="e">
        <f>VLOOKUP($B25&amp;"|"&amp;Z$1,#REF!,2,0)</f>
        <v>#REF!</v>
      </c>
      <c r="AB25" s="6" t="e">
        <f t="shared" si="1"/>
        <v>#REF!</v>
      </c>
      <c r="AF25" s="17"/>
    </row>
    <row r="26" spans="1:32" ht="15.6">
      <c r="A26" s="5" t="s">
        <v>52</v>
      </c>
      <c r="B26" s="37" t="s">
        <v>224</v>
      </c>
      <c r="C26" s="6" t="e">
        <f>VLOOKUP($B26&amp;"|"&amp;C$1,#REF!,2,0)</f>
        <v>#REF!</v>
      </c>
      <c r="D26" s="6" t="e">
        <f>VLOOKUP($B26&amp;"|"&amp;D$1,#REF!,2,0)</f>
        <v>#REF!</v>
      </c>
      <c r="E26" s="6" t="e">
        <f>VLOOKUP($B26&amp;"|"&amp;E$1,#REF!,2,0)</f>
        <v>#REF!</v>
      </c>
      <c r="F26" s="6" t="e">
        <f>VLOOKUP($B26&amp;"|"&amp;F$1,#REF!,2,0)</f>
        <v>#REF!</v>
      </c>
      <c r="G26" s="6" t="e">
        <f>VLOOKUP($B26&amp;"|"&amp;G$1,#REF!,2,0)</f>
        <v>#REF!</v>
      </c>
      <c r="H26" s="6" t="e">
        <f>VLOOKUP($B26&amp;"|"&amp;H$1,#REF!,2,0)</f>
        <v>#REF!</v>
      </c>
      <c r="I26" s="6" t="e">
        <f>VLOOKUP($B26&amp;"|"&amp;I$1,#REF!,2,0)</f>
        <v>#REF!</v>
      </c>
      <c r="J26" s="6" t="e">
        <f>VLOOKUP($B26&amp;"|"&amp;J$1,#REF!,2,0)</f>
        <v>#REF!</v>
      </c>
      <c r="K26" s="6" t="e">
        <f>VLOOKUP($B26&amp;"|"&amp;K$1,#REF!,2,0)</f>
        <v>#REF!</v>
      </c>
      <c r="L26" s="6" t="e">
        <f>VLOOKUP($B26&amp;"|"&amp;L$1,#REF!,2,0)</f>
        <v>#REF!</v>
      </c>
      <c r="M26" s="6" t="e">
        <f>VLOOKUP($B26&amp;"|"&amp;M$1,#REF!,2,0)</f>
        <v>#REF!</v>
      </c>
      <c r="N26" s="6" t="e">
        <f>VLOOKUP($B26&amp;"|"&amp;N$1,#REF!,2,0)</f>
        <v>#REF!</v>
      </c>
      <c r="O26" s="6" t="e">
        <f>VLOOKUP($B26&amp;"|"&amp;O$1,#REF!,2,0)</f>
        <v>#REF!</v>
      </c>
      <c r="P26" s="6" t="e">
        <f>VLOOKUP($B26&amp;"|"&amp;P$1,#REF!,2,0)</f>
        <v>#REF!</v>
      </c>
      <c r="Q26" s="6" t="e">
        <f>VLOOKUP($B26&amp;"|"&amp;Q$1,#REF!,2,0)</f>
        <v>#REF!</v>
      </c>
      <c r="R26" s="6" t="e">
        <f>VLOOKUP($B26&amp;"|"&amp;R$1,#REF!,2,0)</f>
        <v>#REF!</v>
      </c>
      <c r="S26" s="6" t="e">
        <f>VLOOKUP($B26&amp;"|"&amp;S$1,#REF!,2,0)</f>
        <v>#REF!</v>
      </c>
      <c r="T26" s="6" t="e">
        <f>VLOOKUP($B26&amp;"|"&amp;T$1,#REF!,2,0)</f>
        <v>#REF!</v>
      </c>
      <c r="U26" s="6" t="e">
        <f>VLOOKUP($B26&amp;"|"&amp;U$1,#REF!,2,0)</f>
        <v>#REF!</v>
      </c>
      <c r="V26" s="6" t="e">
        <f>VLOOKUP($B26&amp;"|"&amp;V$1,#REF!,2,0)</f>
        <v>#REF!</v>
      </c>
      <c r="W26" s="6" t="e">
        <f>VLOOKUP($B26&amp;"|"&amp;W$1,#REF!,2,0)</f>
        <v>#REF!</v>
      </c>
      <c r="X26" s="6" t="e">
        <f>VLOOKUP($B26&amp;"|"&amp;X$1,#REF!,2,0)</f>
        <v>#REF!</v>
      </c>
      <c r="Y26" s="6" t="e">
        <f>VLOOKUP($B26&amp;"|"&amp;Y$1,#REF!,2,0)</f>
        <v>#REF!</v>
      </c>
      <c r="Z26" s="6" t="e">
        <f>VLOOKUP($B26&amp;"|"&amp;Z$1,#REF!,2,0)</f>
        <v>#REF!</v>
      </c>
      <c r="AB26" s="6" t="e">
        <f t="shared" si="1"/>
        <v>#REF!</v>
      </c>
      <c r="AD26" t="e">
        <f>#REF!</f>
        <v>#REF!</v>
      </c>
      <c r="AE26" s="6" t="e">
        <f>AB26-AD26</f>
        <v>#REF!</v>
      </c>
      <c r="AF26" s="17" t="e">
        <f>AE26/AD26</f>
        <v>#REF!</v>
      </c>
    </row>
    <row r="27" spans="1:32" ht="15.6">
      <c r="A27" s="5" t="s">
        <v>53</v>
      </c>
      <c r="B27" s="37" t="s">
        <v>229</v>
      </c>
      <c r="C27" s="6" t="e">
        <f>VLOOKUP($B27&amp;"|"&amp;C$1,#REF!,2,0)</f>
        <v>#REF!</v>
      </c>
      <c r="D27" s="6" t="e">
        <f>VLOOKUP($B27&amp;"|"&amp;D$1,#REF!,2,0)</f>
        <v>#REF!</v>
      </c>
      <c r="E27" s="6" t="e">
        <f>VLOOKUP($B27&amp;"|"&amp;E$1,#REF!,2,0)</f>
        <v>#REF!</v>
      </c>
      <c r="F27" s="6" t="e">
        <f>VLOOKUP($B27&amp;"|"&amp;F$1,#REF!,2,0)</f>
        <v>#REF!</v>
      </c>
      <c r="G27" s="6" t="e">
        <f>VLOOKUP($B27&amp;"|"&amp;G$1,#REF!,2,0)</f>
        <v>#REF!</v>
      </c>
      <c r="H27" s="6" t="e">
        <f>VLOOKUP($B27&amp;"|"&amp;H$1,#REF!,2,0)</f>
        <v>#REF!</v>
      </c>
      <c r="I27" s="6" t="e">
        <f>VLOOKUP($B27&amp;"|"&amp;I$1,#REF!,2,0)</f>
        <v>#REF!</v>
      </c>
      <c r="J27" s="6" t="e">
        <f>VLOOKUP($B27&amp;"|"&amp;J$1,#REF!,2,0)</f>
        <v>#REF!</v>
      </c>
      <c r="K27" s="6" t="e">
        <f>VLOOKUP($B27&amp;"|"&amp;K$1,#REF!,2,0)</f>
        <v>#REF!</v>
      </c>
      <c r="L27" s="6" t="e">
        <f>VLOOKUP($B27&amp;"|"&amp;L$1,#REF!,2,0)</f>
        <v>#REF!</v>
      </c>
      <c r="M27" s="6" t="e">
        <f>VLOOKUP($B27&amp;"|"&amp;M$1,#REF!,2,0)</f>
        <v>#REF!</v>
      </c>
      <c r="N27" s="6" t="e">
        <f>VLOOKUP($B27&amp;"|"&amp;N$1,#REF!,2,0)</f>
        <v>#REF!</v>
      </c>
      <c r="O27" s="6" t="e">
        <f>VLOOKUP($B27&amp;"|"&amp;O$1,#REF!,2,0)</f>
        <v>#REF!</v>
      </c>
      <c r="P27" s="6" t="e">
        <f>VLOOKUP($B27&amp;"|"&amp;P$1,#REF!,2,0)</f>
        <v>#REF!</v>
      </c>
      <c r="Q27" s="6" t="e">
        <f>VLOOKUP($B27&amp;"|"&amp;Q$1,#REF!,2,0)</f>
        <v>#REF!</v>
      </c>
      <c r="R27" s="6" t="e">
        <f>VLOOKUP($B27&amp;"|"&amp;R$1,#REF!,2,0)</f>
        <v>#REF!</v>
      </c>
      <c r="S27" s="6" t="e">
        <f>VLOOKUP($B27&amp;"|"&amp;S$1,#REF!,2,0)</f>
        <v>#REF!</v>
      </c>
      <c r="T27" s="6" t="e">
        <f>VLOOKUP($B27&amp;"|"&amp;T$1,#REF!,2,0)</f>
        <v>#REF!</v>
      </c>
      <c r="U27" s="6" t="e">
        <f>VLOOKUP($B27&amp;"|"&amp;U$1,#REF!,2,0)</f>
        <v>#REF!</v>
      </c>
      <c r="V27" s="6" t="e">
        <f>VLOOKUP($B27&amp;"|"&amp;V$1,#REF!,2,0)</f>
        <v>#REF!</v>
      </c>
      <c r="W27" s="6" t="e">
        <f>VLOOKUP($B27&amp;"|"&amp;W$1,#REF!,2,0)</f>
        <v>#REF!</v>
      </c>
      <c r="X27" s="6" t="e">
        <f>VLOOKUP($B27&amp;"|"&amp;X$1,#REF!,2,0)</f>
        <v>#REF!</v>
      </c>
      <c r="Y27" s="6" t="e">
        <f>VLOOKUP($B27&amp;"|"&amp;Y$1,#REF!,2,0)</f>
        <v>#REF!</v>
      </c>
      <c r="Z27" s="6" t="e">
        <f>VLOOKUP($B27&amp;"|"&amp;Z$1,#REF!,2,0)</f>
        <v>#REF!</v>
      </c>
      <c r="AB27" s="6" t="e">
        <f t="shared" si="1"/>
        <v>#REF!</v>
      </c>
    </row>
    <row r="28" spans="1:32">
      <c r="A28" s="106"/>
      <c r="C28" s="6"/>
      <c r="D28" s="6"/>
      <c r="E28" s="6"/>
      <c r="F28" s="6"/>
      <c r="G28" s="6"/>
      <c r="H28" s="6"/>
      <c r="I28" s="6"/>
      <c r="J28" s="6"/>
      <c r="K28" s="6"/>
      <c r="L28" s="6"/>
      <c r="M28" s="6"/>
      <c r="N28" s="6"/>
      <c r="O28" s="6"/>
      <c r="P28" s="6"/>
      <c r="Q28" s="6"/>
      <c r="R28" s="6"/>
      <c r="S28" s="6"/>
      <c r="T28" s="6"/>
      <c r="U28" s="6"/>
      <c r="V28" s="6"/>
      <c r="W28" s="6"/>
      <c r="X28" s="6"/>
      <c r="Y28" s="6"/>
      <c r="Z28" s="6"/>
      <c r="AB28" s="6"/>
    </row>
    <row r="29" spans="1:32">
      <c r="A29" s="110" t="s">
        <v>1059</v>
      </c>
      <c r="C29" s="6"/>
      <c r="D29" s="6"/>
      <c r="E29" s="6"/>
      <c r="F29" s="6"/>
      <c r="G29" s="6"/>
      <c r="H29" s="6"/>
      <c r="I29" s="6"/>
      <c r="J29" s="6"/>
      <c r="K29" s="6"/>
      <c r="L29" s="6"/>
      <c r="M29" s="6"/>
      <c r="N29" s="6"/>
      <c r="O29" s="6"/>
      <c r="P29" s="6"/>
      <c r="Q29" s="6"/>
      <c r="R29" s="6"/>
      <c r="S29" s="6"/>
      <c r="T29" s="6"/>
      <c r="U29" s="6"/>
      <c r="V29" s="6"/>
      <c r="W29" s="6"/>
      <c r="X29" s="6"/>
      <c r="Y29" s="6"/>
      <c r="Z29" s="6"/>
      <c r="AB29" s="6"/>
    </row>
    <row r="30" spans="1:32" ht="15.6">
      <c r="A30" s="8" t="s">
        <v>54</v>
      </c>
      <c r="B30" s="37" t="s">
        <v>256</v>
      </c>
      <c r="C30" s="6" t="e">
        <f>VLOOKUP($B30&amp;"|"&amp;C$1,#REF!,2,0)</f>
        <v>#REF!</v>
      </c>
      <c r="D30" s="6" t="e">
        <f>VLOOKUP($B30&amp;"|"&amp;D$1,#REF!,2,0)</f>
        <v>#REF!</v>
      </c>
      <c r="E30" s="6" t="e">
        <f>VLOOKUP($B30&amp;"|"&amp;E$1,#REF!,2,0)</f>
        <v>#REF!</v>
      </c>
      <c r="F30" s="6" t="e">
        <f>VLOOKUP($B30&amp;"|"&amp;F$1,#REF!,2,0)</f>
        <v>#REF!</v>
      </c>
      <c r="G30" s="6" t="e">
        <f>VLOOKUP($B30&amp;"|"&amp;G$1,#REF!,2,0)</f>
        <v>#REF!</v>
      </c>
      <c r="H30" s="6" t="e">
        <f>VLOOKUP($B30&amp;"|"&amp;H$1,#REF!,2,0)</f>
        <v>#REF!</v>
      </c>
      <c r="I30" s="6" t="e">
        <f>VLOOKUP($B30&amp;"|"&amp;I$1,#REF!,2,0)</f>
        <v>#REF!</v>
      </c>
      <c r="J30" s="6" t="e">
        <f>VLOOKUP($B30&amp;"|"&amp;J$1,#REF!,2,0)</f>
        <v>#REF!</v>
      </c>
      <c r="K30" s="6" t="e">
        <f>VLOOKUP($B30&amp;"|"&amp;K$1,#REF!,2,0)</f>
        <v>#REF!</v>
      </c>
      <c r="L30" s="6" t="e">
        <f>VLOOKUP($B30&amp;"|"&amp;L$1,#REF!,2,0)</f>
        <v>#REF!</v>
      </c>
      <c r="M30" s="6" t="e">
        <f>VLOOKUP($B30&amp;"|"&amp;M$1,#REF!,2,0)</f>
        <v>#REF!</v>
      </c>
      <c r="N30" s="6" t="e">
        <f>VLOOKUP($B30&amp;"|"&amp;N$1,#REF!,2,0)</f>
        <v>#REF!</v>
      </c>
      <c r="O30" s="6" t="e">
        <f>VLOOKUP($B30&amp;"|"&amp;O$1,#REF!,2,0)</f>
        <v>#REF!</v>
      </c>
      <c r="P30" s="6" t="e">
        <f>VLOOKUP($B30&amp;"|"&amp;P$1,#REF!,2,0)</f>
        <v>#REF!</v>
      </c>
      <c r="Q30" s="6" t="e">
        <f>VLOOKUP($B30&amp;"|"&amp;Q$1,#REF!,2,0)</f>
        <v>#REF!</v>
      </c>
      <c r="R30" s="6" t="e">
        <f>VLOOKUP($B30&amp;"|"&amp;R$1,#REF!,2,0)</f>
        <v>#REF!</v>
      </c>
      <c r="S30" s="6" t="e">
        <f>VLOOKUP($B30&amp;"|"&amp;S$1,#REF!,2,0)</f>
        <v>#REF!</v>
      </c>
      <c r="T30" s="6" t="e">
        <f>VLOOKUP($B30&amp;"|"&amp;T$1,#REF!,2,0)</f>
        <v>#REF!</v>
      </c>
      <c r="U30" s="6" t="e">
        <f>VLOOKUP($B30&amp;"|"&amp;U$1,#REF!,2,0)</f>
        <v>#REF!</v>
      </c>
      <c r="V30" s="6" t="e">
        <f>VLOOKUP($B30&amp;"|"&amp;V$1,#REF!,2,0)</f>
        <v>#REF!</v>
      </c>
      <c r="W30" s="6" t="e">
        <f>VLOOKUP($B30&amp;"|"&amp;W$1,#REF!,2,0)</f>
        <v>#REF!</v>
      </c>
      <c r="X30" s="6" t="e">
        <f>VLOOKUP($B30&amp;"|"&amp;X$1,#REF!,2,0)</f>
        <v>#REF!</v>
      </c>
      <c r="Y30" s="6" t="e">
        <f>VLOOKUP($B30&amp;"|"&amp;Y$1,#REF!,2,0)</f>
        <v>#REF!</v>
      </c>
      <c r="Z30" s="6" t="e">
        <f>VLOOKUP($B30&amp;"|"&amp;Z$1,#REF!,2,0)</f>
        <v>#REF!</v>
      </c>
      <c r="AB30" s="6" t="e">
        <f t="shared" si="1"/>
        <v>#REF!</v>
      </c>
    </row>
    <row r="31" spans="1:32" ht="15.6">
      <c r="A31" s="8" t="s">
        <v>55</v>
      </c>
      <c r="B31" s="37" t="s">
        <v>257</v>
      </c>
      <c r="C31" s="6" t="e">
        <f>VLOOKUP($B31&amp;"|"&amp;C$1,#REF!,2,0)</f>
        <v>#REF!</v>
      </c>
      <c r="D31" s="6" t="e">
        <f>VLOOKUP($B31&amp;"|"&amp;D$1,#REF!,2,0)</f>
        <v>#REF!</v>
      </c>
      <c r="E31" s="6" t="e">
        <f>VLOOKUP($B31&amp;"|"&amp;E$1,#REF!,2,0)</f>
        <v>#REF!</v>
      </c>
      <c r="F31" s="6" t="e">
        <f>VLOOKUP($B31&amp;"|"&amp;F$1,#REF!,2,0)</f>
        <v>#REF!</v>
      </c>
      <c r="G31" s="6" t="e">
        <f>VLOOKUP($B31&amp;"|"&amp;G$1,#REF!,2,0)</f>
        <v>#REF!</v>
      </c>
      <c r="H31" s="6" t="e">
        <f>VLOOKUP($B31&amp;"|"&amp;H$1,#REF!,2,0)</f>
        <v>#REF!</v>
      </c>
      <c r="I31" s="6" t="e">
        <f>VLOOKUP($B31&amp;"|"&amp;I$1,#REF!,2,0)</f>
        <v>#REF!</v>
      </c>
      <c r="J31" s="6" t="e">
        <f>VLOOKUP($B31&amp;"|"&amp;J$1,#REF!,2,0)</f>
        <v>#REF!</v>
      </c>
      <c r="K31" s="6" t="e">
        <f>VLOOKUP($B31&amp;"|"&amp;K$1,#REF!,2,0)</f>
        <v>#REF!</v>
      </c>
      <c r="L31" s="6" t="e">
        <f>VLOOKUP($B31&amp;"|"&amp;L$1,#REF!,2,0)</f>
        <v>#REF!</v>
      </c>
      <c r="M31" s="6" t="e">
        <f>VLOOKUP($B31&amp;"|"&amp;M$1,#REF!,2,0)</f>
        <v>#REF!</v>
      </c>
      <c r="N31" s="6" t="e">
        <f>VLOOKUP($B31&amp;"|"&amp;N$1,#REF!,2,0)</f>
        <v>#REF!</v>
      </c>
      <c r="O31" s="6" t="e">
        <f>VLOOKUP($B31&amp;"|"&amp;O$1,#REF!,2,0)</f>
        <v>#REF!</v>
      </c>
      <c r="P31" s="6" t="e">
        <f>VLOOKUP($B31&amp;"|"&amp;P$1,#REF!,2,0)</f>
        <v>#REF!</v>
      </c>
      <c r="Q31" s="6" t="e">
        <f>VLOOKUP($B31&amp;"|"&amp;Q$1,#REF!,2,0)</f>
        <v>#REF!</v>
      </c>
      <c r="R31" s="6" t="e">
        <f>VLOOKUP($B31&amp;"|"&amp;R$1,#REF!,2,0)</f>
        <v>#REF!</v>
      </c>
      <c r="S31" s="6" t="e">
        <f>VLOOKUP($B31&amp;"|"&amp;S$1,#REF!,2,0)</f>
        <v>#REF!</v>
      </c>
      <c r="T31" s="6" t="e">
        <f>VLOOKUP($B31&amp;"|"&amp;T$1,#REF!,2,0)</f>
        <v>#REF!</v>
      </c>
      <c r="U31" s="6" t="e">
        <f>VLOOKUP($B31&amp;"|"&amp;U$1,#REF!,2,0)</f>
        <v>#REF!</v>
      </c>
      <c r="V31" s="6" t="e">
        <f>VLOOKUP($B31&amp;"|"&amp;V$1,#REF!,2,0)</f>
        <v>#REF!</v>
      </c>
      <c r="W31" s="6" t="e">
        <f>VLOOKUP($B31&amp;"|"&amp;W$1,#REF!,2,0)</f>
        <v>#REF!</v>
      </c>
      <c r="X31" s="6" t="e">
        <f>VLOOKUP($B31&amp;"|"&amp;X$1,#REF!,2,0)</f>
        <v>#REF!</v>
      </c>
      <c r="Y31" s="6" t="e">
        <f>VLOOKUP($B31&amp;"|"&amp;Y$1,#REF!,2,0)</f>
        <v>#REF!</v>
      </c>
      <c r="Z31" s="6" t="e">
        <f>VLOOKUP($B31&amp;"|"&amp;Z$1,#REF!,2,0)</f>
        <v>#REF!</v>
      </c>
      <c r="AB31" s="6" t="e">
        <f t="shared" si="1"/>
        <v>#REF!</v>
      </c>
    </row>
    <row r="32" spans="1:32" ht="15.6">
      <c r="A32" s="8" t="s">
        <v>56</v>
      </c>
      <c r="B32" s="37" t="s">
        <v>258</v>
      </c>
      <c r="C32" s="6" t="e">
        <f>VLOOKUP($B32&amp;"|"&amp;C$1,#REF!,2,0)</f>
        <v>#REF!</v>
      </c>
      <c r="D32" s="6" t="e">
        <f>VLOOKUP($B32&amp;"|"&amp;D$1,#REF!,2,0)</f>
        <v>#REF!</v>
      </c>
      <c r="E32" s="6" t="e">
        <f>VLOOKUP($B32&amp;"|"&amp;E$1,#REF!,2,0)</f>
        <v>#REF!</v>
      </c>
      <c r="F32" s="6" t="e">
        <f>VLOOKUP($B32&amp;"|"&amp;F$1,#REF!,2,0)</f>
        <v>#REF!</v>
      </c>
      <c r="G32" s="6" t="e">
        <f>VLOOKUP($B32&amp;"|"&amp;G$1,#REF!,2,0)</f>
        <v>#REF!</v>
      </c>
      <c r="H32" s="6" t="e">
        <f>VLOOKUP($B32&amp;"|"&amp;H$1,#REF!,2,0)</f>
        <v>#REF!</v>
      </c>
      <c r="I32" s="6" t="e">
        <f>VLOOKUP($B32&amp;"|"&amp;I$1,#REF!,2,0)</f>
        <v>#REF!</v>
      </c>
      <c r="J32" s="6" t="e">
        <f>VLOOKUP($B32&amp;"|"&amp;J$1,#REF!,2,0)</f>
        <v>#REF!</v>
      </c>
      <c r="K32" s="6" t="e">
        <f>VLOOKUP($B32&amp;"|"&amp;K$1,#REF!,2,0)</f>
        <v>#REF!</v>
      </c>
      <c r="L32" s="6" t="e">
        <f>VLOOKUP($B32&amp;"|"&amp;L$1,#REF!,2,0)</f>
        <v>#REF!</v>
      </c>
      <c r="M32" s="6" t="e">
        <f>VLOOKUP($B32&amp;"|"&amp;M$1,#REF!,2,0)</f>
        <v>#REF!</v>
      </c>
      <c r="N32" s="6" t="e">
        <f>VLOOKUP($B32&amp;"|"&amp;N$1,#REF!,2,0)</f>
        <v>#REF!</v>
      </c>
      <c r="O32" s="6" t="e">
        <f>VLOOKUP($B32&amp;"|"&amp;O$1,#REF!,2,0)</f>
        <v>#REF!</v>
      </c>
      <c r="P32" s="6" t="e">
        <f>VLOOKUP($B32&amp;"|"&amp;P$1,#REF!,2,0)</f>
        <v>#REF!</v>
      </c>
      <c r="Q32" s="6" t="e">
        <f>VLOOKUP($B32&amp;"|"&amp;Q$1,#REF!,2,0)</f>
        <v>#REF!</v>
      </c>
      <c r="R32" s="6" t="e">
        <f>VLOOKUP($B32&amp;"|"&amp;R$1,#REF!,2,0)</f>
        <v>#REF!</v>
      </c>
      <c r="S32" s="6" t="e">
        <f>VLOOKUP($B32&amp;"|"&amp;S$1,#REF!,2,0)</f>
        <v>#REF!</v>
      </c>
      <c r="T32" s="6" t="e">
        <f>VLOOKUP($B32&amp;"|"&amp;T$1,#REF!,2,0)</f>
        <v>#REF!</v>
      </c>
      <c r="U32" s="6" t="e">
        <f>VLOOKUP($B32&amp;"|"&amp;U$1,#REF!,2,0)</f>
        <v>#REF!</v>
      </c>
      <c r="V32" s="6" t="e">
        <f>VLOOKUP($B32&amp;"|"&amp;V$1,#REF!,2,0)</f>
        <v>#REF!</v>
      </c>
      <c r="W32" s="6" t="e">
        <f>VLOOKUP($B32&amp;"|"&amp;W$1,#REF!,2,0)</f>
        <v>#REF!</v>
      </c>
      <c r="X32" s="6" t="e">
        <f>VLOOKUP($B32&amp;"|"&amp;X$1,#REF!,2,0)</f>
        <v>#REF!</v>
      </c>
      <c r="Y32" s="6" t="e">
        <f>VLOOKUP($B32&amp;"|"&amp;Y$1,#REF!,2,0)</f>
        <v>#REF!</v>
      </c>
      <c r="Z32" s="6" t="e">
        <f>VLOOKUP($B32&amp;"|"&amp;Z$1,#REF!,2,0)</f>
        <v>#REF!</v>
      </c>
      <c r="AB32" s="6" t="e">
        <f t="shared" si="1"/>
        <v>#REF!</v>
      </c>
    </row>
    <row r="33" spans="1:31" ht="15.6">
      <c r="A33" s="8" t="s">
        <v>65</v>
      </c>
      <c r="B33" s="37" t="s">
        <v>265</v>
      </c>
      <c r="C33" s="6" t="e">
        <f>VLOOKUP($B33&amp;"|"&amp;C$1,#REF!,2,0)</f>
        <v>#REF!</v>
      </c>
      <c r="D33" s="6" t="e">
        <f>VLOOKUP($B33&amp;"|"&amp;D$1,#REF!,2,0)</f>
        <v>#REF!</v>
      </c>
      <c r="E33" s="6" t="e">
        <f>VLOOKUP($B33&amp;"|"&amp;E$1,#REF!,2,0)</f>
        <v>#REF!</v>
      </c>
      <c r="F33" s="6" t="e">
        <f>VLOOKUP($B33&amp;"|"&amp;F$1,#REF!,2,0)</f>
        <v>#REF!</v>
      </c>
      <c r="G33" s="6" t="e">
        <f>VLOOKUP($B33&amp;"|"&amp;G$1,#REF!,2,0)</f>
        <v>#REF!</v>
      </c>
      <c r="H33" s="6" t="e">
        <f>VLOOKUP($B33&amp;"|"&amp;H$1,#REF!,2,0)</f>
        <v>#REF!</v>
      </c>
      <c r="I33" s="6" t="e">
        <f>VLOOKUP($B33&amp;"|"&amp;I$1,#REF!,2,0)</f>
        <v>#REF!</v>
      </c>
      <c r="J33" s="6" t="e">
        <f>VLOOKUP($B33&amp;"|"&amp;J$1,#REF!,2,0)</f>
        <v>#REF!</v>
      </c>
      <c r="K33" s="6" t="e">
        <f>VLOOKUP($B33&amp;"|"&amp;K$1,#REF!,2,0)</f>
        <v>#REF!</v>
      </c>
      <c r="L33" s="6" t="e">
        <f>VLOOKUP($B33&amp;"|"&amp;L$1,#REF!,2,0)</f>
        <v>#REF!</v>
      </c>
      <c r="M33" s="6" t="e">
        <f>VLOOKUP($B33&amp;"|"&amp;M$1,#REF!,2,0)</f>
        <v>#REF!</v>
      </c>
      <c r="N33" s="6" t="e">
        <f>VLOOKUP($B33&amp;"|"&amp;N$1,#REF!,2,0)</f>
        <v>#REF!</v>
      </c>
      <c r="O33" s="6" t="e">
        <f>VLOOKUP($B33&amp;"|"&amp;O$1,#REF!,2,0)</f>
        <v>#REF!</v>
      </c>
      <c r="P33" s="6" t="e">
        <f>VLOOKUP($B33&amp;"|"&amp;P$1,#REF!,2,0)</f>
        <v>#REF!</v>
      </c>
      <c r="Q33" s="6" t="e">
        <f>VLOOKUP($B33&amp;"|"&amp;Q$1,#REF!,2,0)</f>
        <v>#REF!</v>
      </c>
      <c r="R33" s="6" t="e">
        <f>VLOOKUP($B33&amp;"|"&amp;R$1,#REF!,2,0)</f>
        <v>#REF!</v>
      </c>
      <c r="S33" s="6" t="e">
        <f>VLOOKUP($B33&amp;"|"&amp;S$1,#REF!,2,0)</f>
        <v>#REF!</v>
      </c>
      <c r="T33" s="6" t="e">
        <f>VLOOKUP($B33&amp;"|"&amp;T$1,#REF!,2,0)</f>
        <v>#REF!</v>
      </c>
      <c r="U33" s="6" t="e">
        <f>VLOOKUP($B33&amp;"|"&amp;U$1,#REF!,2,0)</f>
        <v>#REF!</v>
      </c>
      <c r="V33" s="6" t="e">
        <f>VLOOKUP($B33&amp;"|"&amp;V$1,#REF!,2,0)</f>
        <v>#REF!</v>
      </c>
      <c r="W33" s="6" t="e">
        <f>VLOOKUP($B33&amp;"|"&amp;W$1,#REF!,2,0)</f>
        <v>#REF!</v>
      </c>
      <c r="X33" s="6" t="e">
        <f>VLOOKUP($B33&amp;"|"&amp;X$1,#REF!,2,0)</f>
        <v>#REF!</v>
      </c>
      <c r="Y33" s="6" t="e">
        <f>VLOOKUP($B33&amp;"|"&amp;Y$1,#REF!,2,0)</f>
        <v>#REF!</v>
      </c>
      <c r="Z33" s="6" t="e">
        <f>VLOOKUP($B33&amp;"|"&amp;Z$1,#REF!,2,0)</f>
        <v>#REF!</v>
      </c>
      <c r="AB33" s="6" t="e">
        <f t="shared" si="1"/>
        <v>#REF!</v>
      </c>
    </row>
    <row r="34" spans="1:31" ht="15.6">
      <c r="A34" s="113" t="s">
        <v>57</v>
      </c>
      <c r="B34" s="37" t="s">
        <v>234</v>
      </c>
      <c r="C34" s="6" t="e">
        <f>VLOOKUP($B34&amp;"|"&amp;C$1,#REF!,2,0)</f>
        <v>#REF!</v>
      </c>
      <c r="D34" s="6" t="e">
        <f>VLOOKUP($B34&amp;"|"&amp;D$1,#REF!,2,0)</f>
        <v>#REF!</v>
      </c>
      <c r="E34" s="6" t="e">
        <f>VLOOKUP($B34&amp;"|"&amp;E$1,#REF!,2,0)</f>
        <v>#REF!</v>
      </c>
      <c r="F34" s="6" t="e">
        <f>VLOOKUP($B34&amp;"|"&amp;F$1,#REF!,2,0)</f>
        <v>#REF!</v>
      </c>
      <c r="G34" s="6" t="e">
        <f>VLOOKUP($B34&amp;"|"&amp;G$1,#REF!,2,0)</f>
        <v>#REF!</v>
      </c>
      <c r="H34" s="6" t="e">
        <f>VLOOKUP($B34&amp;"|"&amp;H$1,#REF!,2,0)</f>
        <v>#REF!</v>
      </c>
      <c r="I34" s="6" t="e">
        <f>VLOOKUP($B34&amp;"|"&amp;I$1,#REF!,2,0)</f>
        <v>#REF!</v>
      </c>
      <c r="J34" s="6" t="e">
        <f>VLOOKUP($B34&amp;"|"&amp;J$1,#REF!,2,0)</f>
        <v>#REF!</v>
      </c>
      <c r="K34" s="6" t="e">
        <f>VLOOKUP($B34&amp;"|"&amp;K$1,#REF!,2,0)</f>
        <v>#REF!</v>
      </c>
      <c r="L34" s="6" t="e">
        <f>VLOOKUP($B34&amp;"|"&amp;L$1,#REF!,2,0)</f>
        <v>#REF!</v>
      </c>
      <c r="M34" s="6" t="e">
        <f>VLOOKUP($B34&amp;"|"&amp;M$1,#REF!,2,0)</f>
        <v>#REF!</v>
      </c>
      <c r="N34" s="6" t="e">
        <f>VLOOKUP($B34&amp;"|"&amp;N$1,#REF!,2,0)</f>
        <v>#REF!</v>
      </c>
      <c r="O34" s="6" t="e">
        <f>VLOOKUP($B34&amp;"|"&amp;O$1,#REF!,2,0)</f>
        <v>#REF!</v>
      </c>
      <c r="P34" s="6" t="e">
        <f>VLOOKUP($B34&amp;"|"&amp;P$1,#REF!,2,0)</f>
        <v>#REF!</v>
      </c>
      <c r="Q34" s="6" t="e">
        <f>VLOOKUP($B34&amp;"|"&amp;Q$1,#REF!,2,0)</f>
        <v>#REF!</v>
      </c>
      <c r="R34" s="6" t="e">
        <f>VLOOKUP($B34&amp;"|"&amp;R$1,#REF!,2,0)</f>
        <v>#REF!</v>
      </c>
      <c r="S34" s="6" t="e">
        <f>VLOOKUP($B34&amp;"|"&amp;S$1,#REF!,2,0)</f>
        <v>#REF!</v>
      </c>
      <c r="T34" s="6" t="e">
        <f>VLOOKUP($B34&amp;"|"&amp;T$1,#REF!,2,0)</f>
        <v>#REF!</v>
      </c>
      <c r="U34" s="6" t="e">
        <f>VLOOKUP($B34&amp;"|"&amp;U$1,#REF!,2,0)</f>
        <v>#REF!</v>
      </c>
      <c r="V34" s="6" t="e">
        <f>VLOOKUP($B34&amp;"|"&amp;V$1,#REF!,2,0)</f>
        <v>#REF!</v>
      </c>
      <c r="W34" s="6" t="e">
        <f>VLOOKUP($B34&amp;"|"&amp;W$1,#REF!,2,0)</f>
        <v>#REF!</v>
      </c>
      <c r="X34" s="6" t="e">
        <f>VLOOKUP($B34&amp;"|"&amp;X$1,#REF!,2,0)</f>
        <v>#REF!</v>
      </c>
      <c r="Y34" s="6" t="e">
        <f>VLOOKUP($B34&amp;"|"&amp;Y$1,#REF!,2,0)</f>
        <v>#REF!</v>
      </c>
      <c r="Z34" s="6" t="e">
        <f>VLOOKUP($B34&amp;"|"&amp;Z$1,#REF!,2,0)</f>
        <v>#REF!</v>
      </c>
      <c r="AB34" s="6" t="e">
        <f t="shared" si="1"/>
        <v>#REF!</v>
      </c>
    </row>
    <row r="35" spans="1:31" ht="15.6">
      <c r="A35" s="113" t="s">
        <v>58</v>
      </c>
      <c r="B35" s="37" t="s">
        <v>259</v>
      </c>
      <c r="C35" s="6" t="e">
        <f>VLOOKUP($B35&amp;"|"&amp;C$1,#REF!,2,0)</f>
        <v>#REF!</v>
      </c>
      <c r="D35" s="6" t="e">
        <f>VLOOKUP($B35&amp;"|"&amp;D$1,#REF!,2,0)</f>
        <v>#REF!</v>
      </c>
      <c r="E35" s="6" t="e">
        <f>VLOOKUP($B35&amp;"|"&amp;E$1,#REF!,2,0)</f>
        <v>#REF!</v>
      </c>
      <c r="F35" s="6" t="e">
        <f>VLOOKUP($B35&amp;"|"&amp;F$1,#REF!,2,0)</f>
        <v>#REF!</v>
      </c>
      <c r="G35" s="6" t="e">
        <f>VLOOKUP($B35&amp;"|"&amp;G$1,#REF!,2,0)</f>
        <v>#REF!</v>
      </c>
      <c r="H35" s="6" t="e">
        <f>VLOOKUP($B35&amp;"|"&amp;H$1,#REF!,2,0)</f>
        <v>#REF!</v>
      </c>
      <c r="I35" s="6" t="e">
        <f>VLOOKUP($B35&amp;"|"&amp;I$1,#REF!,2,0)</f>
        <v>#REF!</v>
      </c>
      <c r="J35" s="6" t="e">
        <f>VLOOKUP($B35&amp;"|"&amp;J$1,#REF!,2,0)</f>
        <v>#REF!</v>
      </c>
      <c r="K35" s="6" t="e">
        <f>VLOOKUP($B35&amp;"|"&amp;K$1,#REF!,2,0)</f>
        <v>#REF!</v>
      </c>
      <c r="L35" s="6" t="e">
        <f>VLOOKUP($B35&amp;"|"&amp;L$1,#REF!,2,0)</f>
        <v>#REF!</v>
      </c>
      <c r="M35" s="6" t="e">
        <f>VLOOKUP($B35&amp;"|"&amp;M$1,#REF!,2,0)</f>
        <v>#REF!</v>
      </c>
      <c r="N35" s="6" t="e">
        <f>VLOOKUP($B35&amp;"|"&amp;N$1,#REF!,2,0)</f>
        <v>#REF!</v>
      </c>
      <c r="O35" s="6" t="e">
        <f>VLOOKUP($B35&amp;"|"&amp;O$1,#REF!,2,0)</f>
        <v>#REF!</v>
      </c>
      <c r="P35" s="6" t="e">
        <f>VLOOKUP($B35&amp;"|"&amp;P$1,#REF!,2,0)</f>
        <v>#REF!</v>
      </c>
      <c r="Q35" s="6" t="e">
        <f>VLOOKUP($B35&amp;"|"&amp;Q$1,#REF!,2,0)</f>
        <v>#REF!</v>
      </c>
      <c r="R35" s="6" t="e">
        <f>VLOOKUP($B35&amp;"|"&amp;R$1,#REF!,2,0)</f>
        <v>#REF!</v>
      </c>
      <c r="S35" s="6" t="e">
        <f>VLOOKUP($B35&amp;"|"&amp;S$1,#REF!,2,0)</f>
        <v>#REF!</v>
      </c>
      <c r="T35" s="6" t="e">
        <f>VLOOKUP($B35&amp;"|"&amp;T$1,#REF!,2,0)</f>
        <v>#REF!</v>
      </c>
      <c r="U35" s="6" t="e">
        <f>VLOOKUP($B35&amp;"|"&amp;U$1,#REF!,2,0)</f>
        <v>#REF!</v>
      </c>
      <c r="V35" s="6" t="e">
        <f>VLOOKUP($B35&amp;"|"&amp;V$1,#REF!,2,0)</f>
        <v>#REF!</v>
      </c>
      <c r="W35" s="6" t="e">
        <f>VLOOKUP($B35&amp;"|"&amp;W$1,#REF!,2,0)</f>
        <v>#REF!</v>
      </c>
      <c r="X35" s="6" t="e">
        <f>VLOOKUP($B35&amp;"|"&amp;X$1,#REF!,2,0)</f>
        <v>#REF!</v>
      </c>
      <c r="Y35" s="6" t="e">
        <f>VLOOKUP($B35&amp;"|"&amp;Y$1,#REF!,2,0)</f>
        <v>#REF!</v>
      </c>
      <c r="Z35" s="6" t="e">
        <f>VLOOKUP($B35&amp;"|"&amp;Z$1,#REF!,2,0)</f>
        <v>#REF!</v>
      </c>
      <c r="AB35" s="6" t="e">
        <f t="shared" si="1"/>
        <v>#REF!</v>
      </c>
    </row>
    <row r="36" spans="1:31" ht="15.6">
      <c r="A36" s="113" t="s">
        <v>59</v>
      </c>
      <c r="B36" s="37" t="s">
        <v>260</v>
      </c>
      <c r="C36" s="6" t="e">
        <f>VLOOKUP($B36&amp;"|"&amp;C$1,#REF!,2,0)</f>
        <v>#REF!</v>
      </c>
      <c r="D36" s="6" t="e">
        <f>VLOOKUP($B36&amp;"|"&amp;D$1,#REF!,2,0)</f>
        <v>#REF!</v>
      </c>
      <c r="E36" s="6" t="e">
        <f>VLOOKUP($B36&amp;"|"&amp;E$1,#REF!,2,0)</f>
        <v>#REF!</v>
      </c>
      <c r="F36" s="6" t="e">
        <f>VLOOKUP($B36&amp;"|"&amp;F$1,#REF!,2,0)</f>
        <v>#REF!</v>
      </c>
      <c r="G36" s="6" t="e">
        <f>VLOOKUP($B36&amp;"|"&amp;G$1,#REF!,2,0)</f>
        <v>#REF!</v>
      </c>
      <c r="H36" s="6" t="e">
        <f>VLOOKUP($B36&amp;"|"&amp;H$1,#REF!,2,0)</f>
        <v>#REF!</v>
      </c>
      <c r="I36" s="6" t="e">
        <f>VLOOKUP($B36&amp;"|"&amp;I$1,#REF!,2,0)</f>
        <v>#REF!</v>
      </c>
      <c r="J36" s="6" t="e">
        <f>VLOOKUP($B36&amp;"|"&amp;J$1,#REF!,2,0)</f>
        <v>#REF!</v>
      </c>
      <c r="K36" s="6" t="e">
        <f>VLOOKUP($B36&amp;"|"&amp;K$1,#REF!,2,0)</f>
        <v>#REF!</v>
      </c>
      <c r="L36" s="6" t="e">
        <f>VLOOKUP($B36&amp;"|"&amp;L$1,#REF!,2,0)</f>
        <v>#REF!</v>
      </c>
      <c r="M36" s="6" t="e">
        <f>VLOOKUP($B36&amp;"|"&amp;M$1,#REF!,2,0)</f>
        <v>#REF!</v>
      </c>
      <c r="N36" s="6" t="e">
        <f>VLOOKUP($B36&amp;"|"&amp;N$1,#REF!,2,0)</f>
        <v>#REF!</v>
      </c>
      <c r="O36" s="6" t="e">
        <f>VLOOKUP($B36&amp;"|"&amp;O$1,#REF!,2,0)</f>
        <v>#REF!</v>
      </c>
      <c r="P36" s="6" t="e">
        <f>VLOOKUP($B36&amp;"|"&amp;P$1,#REF!,2,0)</f>
        <v>#REF!</v>
      </c>
      <c r="Q36" s="6" t="e">
        <f>VLOOKUP($B36&amp;"|"&amp;Q$1,#REF!,2,0)</f>
        <v>#REF!</v>
      </c>
      <c r="R36" s="6" t="e">
        <f>VLOOKUP($B36&amp;"|"&amp;R$1,#REF!,2,0)</f>
        <v>#REF!</v>
      </c>
      <c r="S36" s="6" t="e">
        <f>VLOOKUP($B36&amp;"|"&amp;S$1,#REF!,2,0)</f>
        <v>#REF!</v>
      </c>
      <c r="T36" s="6" t="e">
        <f>VLOOKUP($B36&amp;"|"&amp;T$1,#REF!,2,0)</f>
        <v>#REF!</v>
      </c>
      <c r="U36" s="6" t="e">
        <f>VLOOKUP($B36&amp;"|"&amp;U$1,#REF!,2,0)</f>
        <v>#REF!</v>
      </c>
      <c r="V36" s="6" t="e">
        <f>VLOOKUP($B36&amp;"|"&amp;V$1,#REF!,2,0)</f>
        <v>#REF!</v>
      </c>
      <c r="W36" s="6" t="e">
        <f>VLOOKUP($B36&amp;"|"&amp;W$1,#REF!,2,0)</f>
        <v>#REF!</v>
      </c>
      <c r="X36" s="6" t="e">
        <f>VLOOKUP($B36&amp;"|"&amp;X$1,#REF!,2,0)</f>
        <v>#REF!</v>
      </c>
      <c r="Y36" s="6" t="e">
        <f>VLOOKUP($B36&amp;"|"&amp;Y$1,#REF!,2,0)</f>
        <v>#REF!</v>
      </c>
      <c r="Z36" s="6" t="e">
        <f>VLOOKUP($B36&amp;"|"&amp;Z$1,#REF!,2,0)</f>
        <v>#REF!</v>
      </c>
      <c r="AB36" s="6" t="e">
        <f t="shared" si="1"/>
        <v>#REF!</v>
      </c>
    </row>
    <row r="37" spans="1:31" ht="15.6">
      <c r="A37" s="113" t="s">
        <v>60</v>
      </c>
      <c r="B37" s="37" t="s">
        <v>261</v>
      </c>
      <c r="C37" s="6" t="e">
        <f>VLOOKUP($B37&amp;"|"&amp;C$1,#REF!,2,0)</f>
        <v>#REF!</v>
      </c>
      <c r="D37" s="6" t="e">
        <f>VLOOKUP($B37&amp;"|"&amp;D$1,#REF!,2,0)</f>
        <v>#REF!</v>
      </c>
      <c r="E37" s="6" t="e">
        <f>VLOOKUP($B37&amp;"|"&amp;E$1,#REF!,2,0)</f>
        <v>#REF!</v>
      </c>
      <c r="F37" s="6" t="e">
        <f>VLOOKUP($B37&amp;"|"&amp;F$1,#REF!,2,0)</f>
        <v>#REF!</v>
      </c>
      <c r="G37" s="6" t="e">
        <f>VLOOKUP($B37&amp;"|"&amp;G$1,#REF!,2,0)</f>
        <v>#REF!</v>
      </c>
      <c r="H37" s="6" t="e">
        <f>VLOOKUP($B37&amp;"|"&amp;H$1,#REF!,2,0)</f>
        <v>#REF!</v>
      </c>
      <c r="I37" s="6" t="e">
        <f>VLOOKUP($B37&amp;"|"&amp;I$1,#REF!,2,0)</f>
        <v>#REF!</v>
      </c>
      <c r="J37" s="6" t="e">
        <f>VLOOKUP($B37&amp;"|"&amp;J$1,#REF!,2,0)</f>
        <v>#REF!</v>
      </c>
      <c r="K37" s="6" t="e">
        <f>VLOOKUP($B37&amp;"|"&amp;K$1,#REF!,2,0)</f>
        <v>#REF!</v>
      </c>
      <c r="L37" s="6" t="e">
        <f>VLOOKUP($B37&amp;"|"&amp;L$1,#REF!,2,0)</f>
        <v>#REF!</v>
      </c>
      <c r="M37" s="6" t="e">
        <f>VLOOKUP($B37&amp;"|"&amp;M$1,#REF!,2,0)</f>
        <v>#REF!</v>
      </c>
      <c r="N37" s="6" t="e">
        <f>VLOOKUP($B37&amp;"|"&amp;N$1,#REF!,2,0)</f>
        <v>#REF!</v>
      </c>
      <c r="O37" s="6" t="e">
        <f>VLOOKUP($B37&amp;"|"&amp;O$1,#REF!,2,0)</f>
        <v>#REF!</v>
      </c>
      <c r="P37" s="6" t="e">
        <f>VLOOKUP($B37&amp;"|"&amp;P$1,#REF!,2,0)</f>
        <v>#REF!</v>
      </c>
      <c r="Q37" s="6" t="e">
        <f>VLOOKUP($B37&amp;"|"&amp;Q$1,#REF!,2,0)</f>
        <v>#REF!</v>
      </c>
      <c r="R37" s="6" t="e">
        <f>VLOOKUP($B37&amp;"|"&amp;R$1,#REF!,2,0)</f>
        <v>#REF!</v>
      </c>
      <c r="S37" s="6" t="e">
        <f>VLOOKUP($B37&amp;"|"&amp;S$1,#REF!,2,0)</f>
        <v>#REF!</v>
      </c>
      <c r="T37" s="6" t="e">
        <f>VLOOKUP($B37&amp;"|"&amp;T$1,#REF!,2,0)</f>
        <v>#REF!</v>
      </c>
      <c r="U37" s="6" t="e">
        <f>VLOOKUP($B37&amp;"|"&amp;U$1,#REF!,2,0)</f>
        <v>#REF!</v>
      </c>
      <c r="V37" s="6" t="e">
        <f>VLOOKUP($B37&amp;"|"&amp;V$1,#REF!,2,0)</f>
        <v>#REF!</v>
      </c>
      <c r="W37" s="6" t="e">
        <f>VLOOKUP($B37&amp;"|"&amp;W$1,#REF!,2,0)</f>
        <v>#REF!</v>
      </c>
      <c r="X37" s="6" t="e">
        <f>VLOOKUP($B37&amp;"|"&amp;X$1,#REF!,2,0)</f>
        <v>#REF!</v>
      </c>
      <c r="Y37" s="6" t="e">
        <f>VLOOKUP($B37&amp;"|"&amp;Y$1,#REF!,2,0)</f>
        <v>#REF!</v>
      </c>
      <c r="Z37" s="6" t="e">
        <f>VLOOKUP($B37&amp;"|"&amp;Z$1,#REF!,2,0)</f>
        <v>#REF!</v>
      </c>
      <c r="AB37" s="6" t="e">
        <f t="shared" si="1"/>
        <v>#REF!</v>
      </c>
    </row>
    <row r="38" spans="1:31" ht="15.6">
      <c r="A38" s="113" t="s">
        <v>61</v>
      </c>
      <c r="B38" s="37" t="s">
        <v>262</v>
      </c>
      <c r="C38" s="6" t="e">
        <f>VLOOKUP($B38&amp;"|"&amp;C$1,#REF!,2,0)</f>
        <v>#REF!</v>
      </c>
      <c r="D38" s="6" t="e">
        <f>VLOOKUP($B38&amp;"|"&amp;D$1,#REF!,2,0)</f>
        <v>#REF!</v>
      </c>
      <c r="E38" s="6" t="e">
        <f>VLOOKUP($B38&amp;"|"&amp;E$1,#REF!,2,0)</f>
        <v>#REF!</v>
      </c>
      <c r="F38" s="6" t="e">
        <f>VLOOKUP($B38&amp;"|"&amp;F$1,#REF!,2,0)</f>
        <v>#REF!</v>
      </c>
      <c r="G38" s="6" t="e">
        <f>VLOOKUP($B38&amp;"|"&amp;G$1,#REF!,2,0)</f>
        <v>#REF!</v>
      </c>
      <c r="H38" s="6" t="e">
        <f>VLOOKUP($B38&amp;"|"&amp;H$1,#REF!,2,0)</f>
        <v>#REF!</v>
      </c>
      <c r="I38" s="6" t="e">
        <f>VLOOKUP($B38&amp;"|"&amp;I$1,#REF!,2,0)</f>
        <v>#REF!</v>
      </c>
      <c r="J38" s="6" t="e">
        <f>VLOOKUP($B38&amp;"|"&amp;J$1,#REF!,2,0)</f>
        <v>#REF!</v>
      </c>
      <c r="K38" s="6" t="e">
        <f>VLOOKUP($B38&amp;"|"&amp;K$1,#REF!,2,0)</f>
        <v>#REF!</v>
      </c>
      <c r="L38" s="6" t="e">
        <f>VLOOKUP($B38&amp;"|"&amp;L$1,#REF!,2,0)</f>
        <v>#REF!</v>
      </c>
      <c r="M38" s="6" t="e">
        <f>VLOOKUP($B38&amp;"|"&amp;M$1,#REF!,2,0)</f>
        <v>#REF!</v>
      </c>
      <c r="N38" s="6" t="e">
        <f>VLOOKUP($B38&amp;"|"&amp;N$1,#REF!,2,0)</f>
        <v>#REF!</v>
      </c>
      <c r="O38" s="6" t="e">
        <f>VLOOKUP($B38&amp;"|"&amp;O$1,#REF!,2,0)</f>
        <v>#REF!</v>
      </c>
      <c r="P38" s="6" t="e">
        <f>VLOOKUP($B38&amp;"|"&amp;P$1,#REF!,2,0)</f>
        <v>#REF!</v>
      </c>
      <c r="Q38" s="6" t="e">
        <f>VLOOKUP($B38&amp;"|"&amp;Q$1,#REF!,2,0)</f>
        <v>#REF!</v>
      </c>
      <c r="R38" s="6" t="e">
        <f>VLOOKUP($B38&amp;"|"&amp;R$1,#REF!,2,0)</f>
        <v>#REF!</v>
      </c>
      <c r="S38" s="6" t="e">
        <f>VLOOKUP($B38&amp;"|"&amp;S$1,#REF!,2,0)</f>
        <v>#REF!</v>
      </c>
      <c r="T38" s="6" t="e">
        <f>VLOOKUP($B38&amp;"|"&amp;T$1,#REF!,2,0)</f>
        <v>#REF!</v>
      </c>
      <c r="U38" s="6" t="e">
        <f>VLOOKUP($B38&amp;"|"&amp;U$1,#REF!,2,0)</f>
        <v>#REF!</v>
      </c>
      <c r="V38" s="6" t="e">
        <f>VLOOKUP($B38&amp;"|"&amp;V$1,#REF!,2,0)</f>
        <v>#REF!</v>
      </c>
      <c r="W38" s="6" t="e">
        <f>VLOOKUP($B38&amp;"|"&amp;W$1,#REF!,2,0)</f>
        <v>#REF!</v>
      </c>
      <c r="X38" s="6" t="e">
        <f>VLOOKUP($B38&amp;"|"&amp;X$1,#REF!,2,0)</f>
        <v>#REF!</v>
      </c>
      <c r="Y38" s="6" t="e">
        <f>VLOOKUP($B38&amp;"|"&amp;Y$1,#REF!,2,0)</f>
        <v>#REF!</v>
      </c>
      <c r="Z38" s="6" t="e">
        <f>VLOOKUP($B38&amp;"|"&amp;Z$1,#REF!,2,0)</f>
        <v>#REF!</v>
      </c>
      <c r="AB38" s="6" t="e">
        <f t="shared" si="1"/>
        <v>#REF!</v>
      </c>
    </row>
    <row r="39" spans="1:31" ht="15.6">
      <c r="A39" s="113" t="s">
        <v>62</v>
      </c>
      <c r="B39" s="37" t="s">
        <v>263</v>
      </c>
      <c r="C39" s="6" t="e">
        <f>VLOOKUP($B39&amp;"|"&amp;C$1,#REF!,2,0)</f>
        <v>#REF!</v>
      </c>
      <c r="D39" s="6" t="e">
        <f>VLOOKUP($B39&amp;"|"&amp;D$1,#REF!,2,0)</f>
        <v>#REF!</v>
      </c>
      <c r="E39" s="6" t="e">
        <f>VLOOKUP($B39&amp;"|"&amp;E$1,#REF!,2,0)</f>
        <v>#REF!</v>
      </c>
      <c r="F39" s="6" t="e">
        <f>VLOOKUP($B39&amp;"|"&amp;F$1,#REF!,2,0)</f>
        <v>#REF!</v>
      </c>
      <c r="G39" s="6" t="e">
        <f>VLOOKUP($B39&amp;"|"&amp;G$1,#REF!,2,0)</f>
        <v>#REF!</v>
      </c>
      <c r="H39" s="6" t="e">
        <f>VLOOKUP($B39&amp;"|"&amp;H$1,#REF!,2,0)</f>
        <v>#REF!</v>
      </c>
      <c r="I39" s="6" t="e">
        <f>VLOOKUP($B39&amp;"|"&amp;I$1,#REF!,2,0)</f>
        <v>#REF!</v>
      </c>
      <c r="J39" s="6" t="e">
        <f>VLOOKUP($B39&amp;"|"&amp;J$1,#REF!,2,0)</f>
        <v>#REF!</v>
      </c>
      <c r="K39" s="6" t="e">
        <f>VLOOKUP($B39&amp;"|"&amp;K$1,#REF!,2,0)</f>
        <v>#REF!</v>
      </c>
      <c r="L39" s="6" t="e">
        <f>VLOOKUP($B39&amp;"|"&amp;L$1,#REF!,2,0)</f>
        <v>#REF!</v>
      </c>
      <c r="M39" s="6" t="e">
        <f>VLOOKUP($B39&amp;"|"&amp;M$1,#REF!,2,0)</f>
        <v>#REF!</v>
      </c>
      <c r="N39" s="6" t="e">
        <f>VLOOKUP($B39&amp;"|"&amp;N$1,#REF!,2,0)</f>
        <v>#REF!</v>
      </c>
      <c r="O39" s="6" t="e">
        <f>VLOOKUP($B39&amp;"|"&amp;O$1,#REF!,2,0)</f>
        <v>#REF!</v>
      </c>
      <c r="P39" s="6" t="e">
        <f>VLOOKUP($B39&amp;"|"&amp;P$1,#REF!,2,0)</f>
        <v>#REF!</v>
      </c>
      <c r="Q39" s="6" t="e">
        <f>VLOOKUP($B39&amp;"|"&amp;Q$1,#REF!,2,0)</f>
        <v>#REF!</v>
      </c>
      <c r="R39" s="6" t="e">
        <f>VLOOKUP($B39&amp;"|"&amp;R$1,#REF!,2,0)</f>
        <v>#REF!</v>
      </c>
      <c r="S39" s="6" t="e">
        <f>VLOOKUP($B39&amp;"|"&amp;S$1,#REF!,2,0)</f>
        <v>#REF!</v>
      </c>
      <c r="T39" s="6" t="e">
        <f>VLOOKUP($B39&amp;"|"&amp;T$1,#REF!,2,0)</f>
        <v>#REF!</v>
      </c>
      <c r="U39" s="6" t="e">
        <f>VLOOKUP($B39&amp;"|"&amp;U$1,#REF!,2,0)</f>
        <v>#REF!</v>
      </c>
      <c r="V39" s="6" t="e">
        <f>VLOOKUP($B39&amp;"|"&amp;V$1,#REF!,2,0)</f>
        <v>#REF!</v>
      </c>
      <c r="W39" s="6" t="e">
        <f>VLOOKUP($B39&amp;"|"&amp;W$1,#REF!,2,0)</f>
        <v>#REF!</v>
      </c>
      <c r="X39" s="6" t="e">
        <f>VLOOKUP($B39&amp;"|"&amp;X$1,#REF!,2,0)</f>
        <v>#REF!</v>
      </c>
      <c r="Y39" s="6" t="e">
        <f>VLOOKUP($B39&amp;"|"&amp;Y$1,#REF!,2,0)</f>
        <v>#REF!</v>
      </c>
      <c r="Z39" s="6" t="e">
        <f>VLOOKUP($B39&amp;"|"&amp;Z$1,#REF!,2,0)</f>
        <v>#REF!</v>
      </c>
      <c r="AB39" s="6" t="e">
        <f t="shared" si="1"/>
        <v>#REF!</v>
      </c>
    </row>
    <row r="40" spans="1:31" ht="15.6">
      <c r="A40" s="113" t="s">
        <v>63</v>
      </c>
      <c r="B40" s="37" t="s">
        <v>235</v>
      </c>
      <c r="C40" s="6" t="e">
        <f>VLOOKUP($B40&amp;"|"&amp;C$1,#REF!,2,0)</f>
        <v>#REF!</v>
      </c>
      <c r="D40" s="6" t="e">
        <f>VLOOKUP($B40&amp;"|"&amp;D$1,#REF!,2,0)</f>
        <v>#REF!</v>
      </c>
      <c r="E40" s="6" t="e">
        <f>VLOOKUP($B40&amp;"|"&amp;E$1,#REF!,2,0)</f>
        <v>#REF!</v>
      </c>
      <c r="F40" s="6" t="e">
        <f>VLOOKUP($B40&amp;"|"&amp;F$1,#REF!,2,0)</f>
        <v>#REF!</v>
      </c>
      <c r="G40" s="6" t="e">
        <f>VLOOKUP($B40&amp;"|"&amp;G$1,#REF!,2,0)</f>
        <v>#REF!</v>
      </c>
      <c r="H40" s="6" t="e">
        <f>VLOOKUP($B40&amp;"|"&amp;H$1,#REF!,2,0)</f>
        <v>#REF!</v>
      </c>
      <c r="I40" s="6" t="e">
        <f>VLOOKUP($B40&amp;"|"&amp;I$1,#REF!,2,0)</f>
        <v>#REF!</v>
      </c>
      <c r="J40" s="6" t="e">
        <f>VLOOKUP($B40&amp;"|"&amp;J$1,#REF!,2,0)</f>
        <v>#REF!</v>
      </c>
      <c r="K40" s="6" t="e">
        <f>VLOOKUP($B40&amp;"|"&amp;K$1,#REF!,2,0)</f>
        <v>#REF!</v>
      </c>
      <c r="L40" s="6" t="e">
        <f>VLOOKUP($B40&amp;"|"&amp;L$1,#REF!,2,0)</f>
        <v>#REF!</v>
      </c>
      <c r="M40" s="6" t="e">
        <f>VLOOKUP($B40&amp;"|"&amp;M$1,#REF!,2,0)</f>
        <v>#REF!</v>
      </c>
      <c r="N40" s="6" t="e">
        <f>VLOOKUP($B40&amp;"|"&amp;N$1,#REF!,2,0)</f>
        <v>#REF!</v>
      </c>
      <c r="O40" s="6" t="e">
        <f>VLOOKUP($B40&amp;"|"&amp;O$1,#REF!,2,0)</f>
        <v>#REF!</v>
      </c>
      <c r="P40" s="6" t="e">
        <f>VLOOKUP($B40&amp;"|"&amp;P$1,#REF!,2,0)</f>
        <v>#REF!</v>
      </c>
      <c r="Q40" s="6" t="e">
        <f>VLOOKUP($B40&amp;"|"&amp;Q$1,#REF!,2,0)</f>
        <v>#REF!</v>
      </c>
      <c r="R40" s="6" t="e">
        <f>VLOOKUP($B40&amp;"|"&amp;R$1,#REF!,2,0)</f>
        <v>#REF!</v>
      </c>
      <c r="S40" s="6" t="e">
        <f>VLOOKUP($B40&amp;"|"&amp;S$1,#REF!,2,0)</f>
        <v>#REF!</v>
      </c>
      <c r="T40" s="6" t="e">
        <f>VLOOKUP($B40&amp;"|"&amp;T$1,#REF!,2,0)</f>
        <v>#REF!</v>
      </c>
      <c r="U40" s="6" t="e">
        <f>VLOOKUP($B40&amp;"|"&amp;U$1,#REF!,2,0)</f>
        <v>#REF!</v>
      </c>
      <c r="V40" s="6" t="e">
        <f>VLOOKUP($B40&amp;"|"&amp;V$1,#REF!,2,0)</f>
        <v>#REF!</v>
      </c>
      <c r="W40" s="6" t="e">
        <f>VLOOKUP($B40&amp;"|"&amp;W$1,#REF!,2,0)</f>
        <v>#REF!</v>
      </c>
      <c r="X40" s="6" t="e">
        <f>VLOOKUP($B40&amp;"|"&amp;X$1,#REF!,2,0)</f>
        <v>#REF!</v>
      </c>
      <c r="Y40" s="6" t="e">
        <f>VLOOKUP($B40&amp;"|"&amp;Y$1,#REF!,2,0)</f>
        <v>#REF!</v>
      </c>
      <c r="Z40" s="6" t="e">
        <f>VLOOKUP($B40&amp;"|"&amp;Z$1,#REF!,2,0)</f>
        <v>#REF!</v>
      </c>
      <c r="AB40" s="6" t="e">
        <f t="shared" si="1"/>
        <v>#REF!</v>
      </c>
    </row>
    <row r="41" spans="1:31" ht="15.6">
      <c r="A41" s="113" t="s">
        <v>64</v>
      </c>
      <c r="B41" s="37" t="s">
        <v>264</v>
      </c>
      <c r="C41" s="6" t="e">
        <f>VLOOKUP($B41&amp;"|"&amp;C$1,#REF!,2,0)</f>
        <v>#REF!</v>
      </c>
      <c r="D41" s="6" t="e">
        <f>VLOOKUP($B41&amp;"|"&amp;D$1,#REF!,2,0)</f>
        <v>#REF!</v>
      </c>
      <c r="E41" s="6" t="e">
        <f>VLOOKUP($B41&amp;"|"&amp;E$1,#REF!,2,0)</f>
        <v>#REF!</v>
      </c>
      <c r="F41" s="6" t="e">
        <f>VLOOKUP($B41&amp;"|"&amp;F$1,#REF!,2,0)</f>
        <v>#REF!</v>
      </c>
      <c r="G41" s="6" t="e">
        <f>VLOOKUP($B41&amp;"|"&amp;G$1,#REF!,2,0)</f>
        <v>#REF!</v>
      </c>
      <c r="H41" s="6" t="e">
        <f>VLOOKUP($B41&amp;"|"&amp;H$1,#REF!,2,0)</f>
        <v>#REF!</v>
      </c>
      <c r="I41" s="6" t="e">
        <f>VLOOKUP($B41&amp;"|"&amp;I$1,#REF!,2,0)</f>
        <v>#REF!</v>
      </c>
      <c r="J41" s="6" t="e">
        <f>VLOOKUP($B41&amp;"|"&amp;J$1,#REF!,2,0)</f>
        <v>#REF!</v>
      </c>
      <c r="K41" s="6" t="e">
        <f>VLOOKUP($B41&amp;"|"&amp;K$1,#REF!,2,0)</f>
        <v>#REF!</v>
      </c>
      <c r="L41" s="6" t="e">
        <f>VLOOKUP($B41&amp;"|"&amp;L$1,#REF!,2,0)</f>
        <v>#REF!</v>
      </c>
      <c r="M41" s="6" t="e">
        <f>VLOOKUP($B41&amp;"|"&amp;M$1,#REF!,2,0)</f>
        <v>#REF!</v>
      </c>
      <c r="N41" s="6" t="e">
        <f>VLOOKUP($B41&amp;"|"&amp;N$1,#REF!,2,0)</f>
        <v>#REF!</v>
      </c>
      <c r="O41" s="6" t="e">
        <f>VLOOKUP($B41&amp;"|"&amp;O$1,#REF!,2,0)</f>
        <v>#REF!</v>
      </c>
      <c r="P41" s="6" t="e">
        <f>VLOOKUP($B41&amp;"|"&amp;P$1,#REF!,2,0)</f>
        <v>#REF!</v>
      </c>
      <c r="Q41" s="6" t="e">
        <f>VLOOKUP($B41&amp;"|"&amp;Q$1,#REF!,2,0)</f>
        <v>#REF!</v>
      </c>
      <c r="R41" s="6" t="e">
        <f>VLOOKUP($B41&amp;"|"&amp;R$1,#REF!,2,0)</f>
        <v>#REF!</v>
      </c>
      <c r="S41" s="6" t="e">
        <f>VLOOKUP($B41&amp;"|"&amp;S$1,#REF!,2,0)</f>
        <v>#REF!</v>
      </c>
      <c r="T41" s="6" t="e">
        <f>VLOOKUP($B41&amp;"|"&amp;T$1,#REF!,2,0)</f>
        <v>#REF!</v>
      </c>
      <c r="U41" s="6" t="e">
        <f>VLOOKUP($B41&amp;"|"&amp;U$1,#REF!,2,0)</f>
        <v>#REF!</v>
      </c>
      <c r="V41" s="6" t="e">
        <f>VLOOKUP($B41&amp;"|"&amp;V$1,#REF!,2,0)</f>
        <v>#REF!</v>
      </c>
      <c r="W41" s="6" t="e">
        <f>VLOOKUP($B41&amp;"|"&amp;W$1,#REF!,2,0)</f>
        <v>#REF!</v>
      </c>
      <c r="X41" s="6" t="e">
        <f>VLOOKUP($B41&amp;"|"&amp;X$1,#REF!,2,0)</f>
        <v>#REF!</v>
      </c>
      <c r="Y41" s="6" t="e">
        <f>VLOOKUP($B41&amp;"|"&amp;Y$1,#REF!,2,0)</f>
        <v>#REF!</v>
      </c>
      <c r="Z41" s="6" t="e">
        <f>VLOOKUP($B41&amp;"|"&amp;Z$1,#REF!,2,0)</f>
        <v>#REF!</v>
      </c>
      <c r="AB41" s="6" t="e">
        <f t="shared" si="1"/>
        <v>#REF!</v>
      </c>
    </row>
    <row r="42" spans="1:31" ht="15.6">
      <c r="A42" s="8" t="s">
        <v>66</v>
      </c>
      <c r="B42" s="37" t="s">
        <v>225</v>
      </c>
      <c r="C42" s="6" t="e">
        <f>VLOOKUP($B42&amp;"|"&amp;C$1,#REF!,2,0)</f>
        <v>#REF!</v>
      </c>
      <c r="D42" s="6" t="e">
        <f>VLOOKUP($B42&amp;"|"&amp;D$1,#REF!,2,0)</f>
        <v>#REF!</v>
      </c>
      <c r="E42" s="6" t="e">
        <f>VLOOKUP($B42&amp;"|"&amp;E$1,#REF!,2,0)</f>
        <v>#REF!</v>
      </c>
      <c r="F42" s="6" t="e">
        <f>VLOOKUP($B42&amp;"|"&amp;F$1,#REF!,2,0)</f>
        <v>#REF!</v>
      </c>
      <c r="G42" s="6" t="e">
        <f>VLOOKUP($B42&amp;"|"&amp;G$1,#REF!,2,0)</f>
        <v>#REF!</v>
      </c>
      <c r="H42" s="6" t="e">
        <f>VLOOKUP($B42&amp;"|"&amp;H$1,#REF!,2,0)</f>
        <v>#REF!</v>
      </c>
      <c r="I42" s="6" t="e">
        <f>VLOOKUP($B42&amp;"|"&amp;I$1,#REF!,2,0)</f>
        <v>#REF!</v>
      </c>
      <c r="J42" s="6" t="e">
        <f>VLOOKUP($B42&amp;"|"&amp;J$1,#REF!,2,0)</f>
        <v>#REF!</v>
      </c>
      <c r="K42" s="6" t="e">
        <f>VLOOKUP($B42&amp;"|"&amp;K$1,#REF!,2,0)</f>
        <v>#REF!</v>
      </c>
      <c r="L42" s="6" t="e">
        <f>VLOOKUP($B42&amp;"|"&amp;L$1,#REF!,2,0)</f>
        <v>#REF!</v>
      </c>
      <c r="M42" s="6" t="e">
        <f>VLOOKUP($B42&amp;"|"&amp;M$1,#REF!,2,0)</f>
        <v>#REF!</v>
      </c>
      <c r="N42" s="6" t="e">
        <f>VLOOKUP($B42&amp;"|"&amp;N$1,#REF!,2,0)</f>
        <v>#REF!</v>
      </c>
      <c r="O42" s="6" t="e">
        <f>VLOOKUP($B42&amp;"|"&amp;O$1,#REF!,2,0)</f>
        <v>#REF!</v>
      </c>
      <c r="P42" s="6" t="e">
        <f>VLOOKUP($B42&amp;"|"&amp;P$1,#REF!,2,0)</f>
        <v>#REF!</v>
      </c>
      <c r="Q42" s="6" t="e">
        <f>VLOOKUP($B42&amp;"|"&amp;Q$1,#REF!,2,0)</f>
        <v>#REF!</v>
      </c>
      <c r="R42" s="6" t="e">
        <f>VLOOKUP($B42&amp;"|"&amp;R$1,#REF!,2,0)</f>
        <v>#REF!</v>
      </c>
      <c r="S42" s="6" t="e">
        <f>VLOOKUP($B42&amp;"|"&amp;S$1,#REF!,2,0)</f>
        <v>#REF!</v>
      </c>
      <c r="T42" s="6" t="e">
        <f>VLOOKUP($B42&amp;"|"&amp;T$1,#REF!,2,0)</f>
        <v>#REF!</v>
      </c>
      <c r="U42" s="6" t="e">
        <f>VLOOKUP($B42&amp;"|"&amp;U$1,#REF!,2,0)</f>
        <v>#REF!</v>
      </c>
      <c r="V42" s="6" t="e">
        <f>VLOOKUP($B42&amp;"|"&amp;V$1,#REF!,2,0)</f>
        <v>#REF!</v>
      </c>
      <c r="W42" s="6" t="e">
        <f>VLOOKUP($B42&amp;"|"&amp;W$1,#REF!,2,0)</f>
        <v>#REF!</v>
      </c>
      <c r="X42" s="6" t="e">
        <f>VLOOKUP($B42&amp;"|"&amp;X$1,#REF!,2,0)</f>
        <v>#REF!</v>
      </c>
      <c r="Y42" s="6" t="e">
        <f>VLOOKUP($B42&amp;"|"&amp;Y$1,#REF!,2,0)</f>
        <v>#REF!</v>
      </c>
      <c r="Z42" s="6" t="e">
        <f>VLOOKUP($B42&amp;"|"&amp;Z$1,#REF!,2,0)</f>
        <v>#REF!</v>
      </c>
      <c r="AB42" s="6" t="e">
        <f t="shared" si="1"/>
        <v>#REF!</v>
      </c>
    </row>
    <row r="43" spans="1:31" ht="15.6">
      <c r="A43" s="8" t="s">
        <v>67</v>
      </c>
      <c r="B43" s="37" t="s">
        <v>230</v>
      </c>
      <c r="C43" s="6" t="e">
        <f>VLOOKUP($B43&amp;"|"&amp;C$1,#REF!,2,0)</f>
        <v>#REF!</v>
      </c>
      <c r="D43" s="6" t="e">
        <f>VLOOKUP($B43&amp;"|"&amp;D$1,#REF!,2,0)</f>
        <v>#REF!</v>
      </c>
      <c r="E43" s="6" t="e">
        <f>VLOOKUP($B43&amp;"|"&amp;E$1,#REF!,2,0)</f>
        <v>#REF!</v>
      </c>
      <c r="F43" s="6" t="e">
        <f>VLOOKUP($B43&amp;"|"&amp;F$1,#REF!,2,0)</f>
        <v>#REF!</v>
      </c>
      <c r="G43" s="6" t="e">
        <f>VLOOKUP($B43&amp;"|"&amp;G$1,#REF!,2,0)</f>
        <v>#REF!</v>
      </c>
      <c r="H43" s="6" t="e">
        <f>VLOOKUP($B43&amp;"|"&amp;H$1,#REF!,2,0)</f>
        <v>#REF!</v>
      </c>
      <c r="I43" s="6" t="e">
        <f>VLOOKUP($B43&amp;"|"&amp;I$1,#REF!,2,0)</f>
        <v>#REF!</v>
      </c>
      <c r="J43" s="6" t="e">
        <f>VLOOKUP($B43&amp;"|"&amp;J$1,#REF!,2,0)</f>
        <v>#REF!</v>
      </c>
      <c r="K43" s="6" t="e">
        <f>VLOOKUP($B43&amp;"|"&amp;K$1,#REF!,2,0)</f>
        <v>#REF!</v>
      </c>
      <c r="L43" s="6" t="e">
        <f>VLOOKUP($B43&amp;"|"&amp;L$1,#REF!,2,0)</f>
        <v>#REF!</v>
      </c>
      <c r="M43" s="6" t="e">
        <f>VLOOKUP($B43&amp;"|"&amp;M$1,#REF!,2,0)</f>
        <v>#REF!</v>
      </c>
      <c r="N43" s="6" t="e">
        <f>VLOOKUP($B43&amp;"|"&amp;N$1,#REF!,2,0)</f>
        <v>#REF!</v>
      </c>
      <c r="O43" s="6" t="e">
        <f>VLOOKUP($B43&amp;"|"&amp;O$1,#REF!,2,0)</f>
        <v>#REF!</v>
      </c>
      <c r="P43" s="6" t="e">
        <f>VLOOKUP($B43&amp;"|"&amp;P$1,#REF!,2,0)</f>
        <v>#REF!</v>
      </c>
      <c r="Q43" s="6" t="e">
        <f>VLOOKUP($B43&amp;"|"&amp;Q$1,#REF!,2,0)</f>
        <v>#REF!</v>
      </c>
      <c r="R43" s="6" t="e">
        <f>VLOOKUP($B43&amp;"|"&amp;R$1,#REF!,2,0)</f>
        <v>#REF!</v>
      </c>
      <c r="S43" s="6" t="e">
        <f>VLOOKUP($B43&amp;"|"&amp;S$1,#REF!,2,0)</f>
        <v>#REF!</v>
      </c>
      <c r="T43" s="6" t="e">
        <f>VLOOKUP($B43&amp;"|"&amp;T$1,#REF!,2,0)</f>
        <v>#REF!</v>
      </c>
      <c r="U43" s="6" t="e">
        <f>VLOOKUP($B43&amp;"|"&amp;U$1,#REF!,2,0)</f>
        <v>#REF!</v>
      </c>
      <c r="V43" s="6" t="e">
        <f>VLOOKUP($B43&amp;"|"&amp;V$1,#REF!,2,0)</f>
        <v>#REF!</v>
      </c>
      <c r="W43" s="6" t="e">
        <f>VLOOKUP($B43&amp;"|"&amp;W$1,#REF!,2,0)</f>
        <v>#REF!</v>
      </c>
      <c r="X43" s="6" t="e">
        <f>VLOOKUP($B43&amp;"|"&amp;X$1,#REF!,2,0)</f>
        <v>#REF!</v>
      </c>
      <c r="Y43" s="6" t="e">
        <f>VLOOKUP($B43&amp;"|"&amp;Y$1,#REF!,2,0)</f>
        <v>#REF!</v>
      </c>
      <c r="Z43" s="6" t="e">
        <f>VLOOKUP($B43&amp;"|"&amp;Z$1,#REF!,2,0)</f>
        <v>#REF!</v>
      </c>
      <c r="AB43" s="6" t="e">
        <f t="shared" si="1"/>
        <v>#REF!</v>
      </c>
    </row>
    <row r="44" spans="1:31" ht="15.6">
      <c r="A44" s="8"/>
      <c r="B44" s="37"/>
      <c r="C44" s="6"/>
      <c r="D44" s="6"/>
      <c r="E44" s="6"/>
      <c r="F44" s="6"/>
      <c r="G44" s="6"/>
      <c r="H44" s="6"/>
      <c r="I44" s="6"/>
      <c r="J44" s="6"/>
      <c r="K44" s="6"/>
      <c r="L44" s="6"/>
      <c r="M44" s="6"/>
      <c r="N44" s="6"/>
      <c r="O44" s="6"/>
      <c r="P44" s="6"/>
      <c r="Q44" s="6"/>
      <c r="R44" s="6"/>
      <c r="S44" s="6"/>
      <c r="T44" s="6"/>
      <c r="U44" s="6"/>
      <c r="V44" s="6"/>
      <c r="W44" s="6"/>
      <c r="X44" s="6"/>
      <c r="Y44" s="6"/>
      <c r="Z44" s="6"/>
      <c r="AB44" s="6"/>
    </row>
    <row r="45" spans="1:31" ht="15.6">
      <c r="A45" s="110" t="s">
        <v>1060</v>
      </c>
      <c r="B45" s="37"/>
      <c r="C45" s="6"/>
      <c r="D45" s="6"/>
      <c r="E45" s="6"/>
      <c r="F45" s="6"/>
      <c r="G45" s="6"/>
      <c r="H45" s="6"/>
      <c r="I45" s="6"/>
      <c r="J45" s="6"/>
      <c r="K45" s="6"/>
      <c r="L45" s="6"/>
      <c r="M45" s="6"/>
      <c r="N45" s="6"/>
      <c r="O45" s="6"/>
      <c r="P45" s="6"/>
      <c r="Q45" s="6"/>
      <c r="R45" s="6"/>
      <c r="S45" s="6"/>
      <c r="T45" s="6"/>
      <c r="U45" s="6"/>
      <c r="V45" s="6"/>
      <c r="W45" s="6"/>
      <c r="X45" s="6"/>
      <c r="Y45" s="6"/>
      <c r="Z45" s="6"/>
      <c r="AB45" s="6"/>
      <c r="AD45">
        <v>2022</v>
      </c>
      <c r="AE45" t="s">
        <v>139</v>
      </c>
    </row>
    <row r="46" spans="1:31" ht="15.6">
      <c r="A46" s="8" t="s">
        <v>70</v>
      </c>
      <c r="B46" s="37" t="s">
        <v>266</v>
      </c>
      <c r="C46" s="6" t="e">
        <f>VLOOKUP($B46&amp;"|"&amp;C$1,#REF!,2,0)</f>
        <v>#REF!</v>
      </c>
      <c r="D46" s="6" t="e">
        <f>VLOOKUP($B46&amp;"|"&amp;D$1,#REF!,2,0)</f>
        <v>#REF!</v>
      </c>
      <c r="E46" s="6" t="e">
        <f>VLOOKUP($B46&amp;"|"&amp;E$1,#REF!,2,0)</f>
        <v>#REF!</v>
      </c>
      <c r="F46" s="6" t="e">
        <f>VLOOKUP($B46&amp;"|"&amp;F$1,#REF!,2,0)</f>
        <v>#REF!</v>
      </c>
      <c r="G46" s="6" t="e">
        <f>VLOOKUP($B46&amp;"|"&amp;G$1,#REF!,2,0)</f>
        <v>#REF!</v>
      </c>
      <c r="H46" s="6" t="e">
        <f>VLOOKUP($B46&amp;"|"&amp;H$1,#REF!,2,0)</f>
        <v>#REF!</v>
      </c>
      <c r="I46" s="6" t="e">
        <f>VLOOKUP($B46&amp;"|"&amp;I$1,#REF!,2,0)</f>
        <v>#REF!</v>
      </c>
      <c r="J46" s="6" t="e">
        <f>VLOOKUP($B46&amp;"|"&amp;J$1,#REF!,2,0)</f>
        <v>#REF!</v>
      </c>
      <c r="K46" s="6" t="e">
        <f>VLOOKUP($B46&amp;"|"&amp;K$1,#REF!,2,0)</f>
        <v>#REF!</v>
      </c>
      <c r="L46" s="6" t="e">
        <f>VLOOKUP($B46&amp;"|"&amp;L$1,#REF!,2,0)</f>
        <v>#REF!</v>
      </c>
      <c r="M46" s="6" t="e">
        <f>VLOOKUP($B46&amp;"|"&amp;M$1,#REF!,2,0)</f>
        <v>#REF!</v>
      </c>
      <c r="N46" s="6" t="e">
        <f>VLOOKUP($B46&amp;"|"&amp;N$1,#REF!,2,0)</f>
        <v>#REF!</v>
      </c>
      <c r="O46" s="6" t="e">
        <f>VLOOKUP($B46&amp;"|"&amp;O$1,#REF!,2,0)</f>
        <v>#REF!</v>
      </c>
      <c r="P46" s="6" t="e">
        <f>VLOOKUP($B46&amp;"|"&amp;P$1,#REF!,2,0)</f>
        <v>#REF!</v>
      </c>
      <c r="Q46" s="6" t="e">
        <f>VLOOKUP($B46&amp;"|"&amp;Q$1,#REF!,2,0)</f>
        <v>#REF!</v>
      </c>
      <c r="R46" s="6" t="e">
        <f>VLOOKUP($B46&amp;"|"&amp;R$1,#REF!,2,0)</f>
        <v>#REF!</v>
      </c>
      <c r="S46" s="6" t="e">
        <f>VLOOKUP($B46&amp;"|"&amp;S$1,#REF!,2,0)</f>
        <v>#REF!</v>
      </c>
      <c r="T46" s="6" t="e">
        <f>VLOOKUP($B46&amp;"|"&amp;T$1,#REF!,2,0)</f>
        <v>#REF!</v>
      </c>
      <c r="U46" s="6" t="e">
        <f>VLOOKUP($B46&amp;"|"&amp;U$1,#REF!,2,0)</f>
        <v>#REF!</v>
      </c>
      <c r="V46" s="6" t="e">
        <f>VLOOKUP($B46&amp;"|"&amp;V$1,#REF!,2,0)</f>
        <v>#REF!</v>
      </c>
      <c r="W46" s="6" t="e">
        <f>VLOOKUP($B46&amp;"|"&amp;W$1,#REF!,2,0)</f>
        <v>#REF!</v>
      </c>
      <c r="X46" s="6" t="e">
        <f>VLOOKUP($B46&amp;"|"&amp;X$1,#REF!,2,0)</f>
        <v>#REF!</v>
      </c>
      <c r="Y46" s="6" t="e">
        <f>VLOOKUP($B46&amp;"|"&amp;Y$1,#REF!,2,0)</f>
        <v>#REF!</v>
      </c>
      <c r="Z46" s="6" t="e">
        <f>VLOOKUP($B46&amp;"|"&amp;Z$1,#REF!,2,0)</f>
        <v>#REF!</v>
      </c>
      <c r="AB46" s="6" t="e">
        <f t="shared" si="1"/>
        <v>#REF!</v>
      </c>
      <c r="AD46" s="6" t="e">
        <f>SUM(C46:N46)</f>
        <v>#REF!</v>
      </c>
      <c r="AE46" s="6" t="e">
        <f>AB46-AD46</f>
        <v>#REF!</v>
      </c>
    </row>
    <row r="47" spans="1:31" ht="15.6">
      <c r="A47" s="8" t="s">
        <v>71</v>
      </c>
      <c r="B47" s="37" t="s">
        <v>268</v>
      </c>
      <c r="C47" s="6" t="e">
        <f>VLOOKUP($B47&amp;"|"&amp;C$1,#REF!,2,0)</f>
        <v>#REF!</v>
      </c>
      <c r="D47" s="6" t="e">
        <f>VLOOKUP($B47&amp;"|"&amp;D$1,#REF!,2,0)</f>
        <v>#REF!</v>
      </c>
      <c r="E47" s="6" t="e">
        <f>VLOOKUP($B47&amp;"|"&amp;E$1,#REF!,2,0)</f>
        <v>#REF!</v>
      </c>
      <c r="F47" s="6" t="e">
        <f>VLOOKUP($B47&amp;"|"&amp;F$1,#REF!,2,0)</f>
        <v>#REF!</v>
      </c>
      <c r="G47" s="6" t="e">
        <f>VLOOKUP($B47&amp;"|"&amp;G$1,#REF!,2,0)</f>
        <v>#REF!</v>
      </c>
      <c r="H47" s="6" t="e">
        <f>VLOOKUP($B47&amp;"|"&amp;H$1,#REF!,2,0)</f>
        <v>#REF!</v>
      </c>
      <c r="I47" s="6" t="e">
        <f>VLOOKUP($B47&amp;"|"&amp;I$1,#REF!,2,0)</f>
        <v>#REF!</v>
      </c>
      <c r="J47" s="6" t="e">
        <f>VLOOKUP($B47&amp;"|"&amp;J$1,#REF!,2,0)</f>
        <v>#REF!</v>
      </c>
      <c r="K47" s="6" t="e">
        <f>VLOOKUP($B47&amp;"|"&amp;K$1,#REF!,2,0)</f>
        <v>#REF!</v>
      </c>
      <c r="L47" s="6" t="e">
        <f>VLOOKUP($B47&amp;"|"&amp;L$1,#REF!,2,0)</f>
        <v>#REF!</v>
      </c>
      <c r="M47" s="6" t="e">
        <f>VLOOKUP($B47&amp;"|"&amp;M$1,#REF!,2,0)</f>
        <v>#REF!</v>
      </c>
      <c r="N47" s="6" t="e">
        <f>VLOOKUP($B47&amp;"|"&amp;N$1,#REF!,2,0)</f>
        <v>#REF!</v>
      </c>
      <c r="O47" s="6" t="e">
        <f>VLOOKUP($B47&amp;"|"&amp;O$1,#REF!,2,0)</f>
        <v>#REF!</v>
      </c>
      <c r="P47" s="6" t="e">
        <f>VLOOKUP($B47&amp;"|"&amp;P$1,#REF!,2,0)</f>
        <v>#REF!</v>
      </c>
      <c r="Q47" s="6" t="e">
        <f>VLOOKUP($B47&amp;"|"&amp;Q$1,#REF!,2,0)</f>
        <v>#REF!</v>
      </c>
      <c r="R47" s="6" t="e">
        <f>VLOOKUP($B47&amp;"|"&amp;R$1,#REF!,2,0)</f>
        <v>#REF!</v>
      </c>
      <c r="S47" s="6" t="e">
        <f>VLOOKUP($B47&amp;"|"&amp;S$1,#REF!,2,0)</f>
        <v>#REF!</v>
      </c>
      <c r="T47" s="6" t="e">
        <f>VLOOKUP($B47&amp;"|"&amp;T$1,#REF!,2,0)</f>
        <v>#REF!</v>
      </c>
      <c r="U47" s="6" t="e">
        <f>VLOOKUP($B47&amp;"|"&amp;U$1,#REF!,2,0)</f>
        <v>#REF!</v>
      </c>
      <c r="V47" s="6" t="e">
        <f>VLOOKUP($B47&amp;"|"&amp;V$1,#REF!,2,0)</f>
        <v>#REF!</v>
      </c>
      <c r="W47" s="6" t="e">
        <f>VLOOKUP($B47&amp;"|"&amp;W$1,#REF!,2,0)</f>
        <v>#REF!</v>
      </c>
      <c r="X47" s="6" t="e">
        <f>VLOOKUP($B47&amp;"|"&amp;X$1,#REF!,2,0)</f>
        <v>#REF!</v>
      </c>
      <c r="Y47" s="6" t="e">
        <f>VLOOKUP($B47&amp;"|"&amp;Y$1,#REF!,2,0)</f>
        <v>#REF!</v>
      </c>
      <c r="Z47" s="6" t="e">
        <f>VLOOKUP($B47&amp;"|"&amp;Z$1,#REF!,2,0)</f>
        <v>#REF!</v>
      </c>
      <c r="AB47" s="6" t="e">
        <f t="shared" si="1"/>
        <v>#REF!</v>
      </c>
      <c r="AD47" s="6" t="e">
        <f t="shared" ref="AD47:AD57" si="2">SUM(C47:N47)</f>
        <v>#REF!</v>
      </c>
      <c r="AE47" s="6" t="e">
        <f t="shared" ref="AE47:AE57" si="3">AB47-AD47</f>
        <v>#REF!</v>
      </c>
    </row>
    <row r="48" spans="1:31" ht="15.6">
      <c r="A48" s="8" t="s">
        <v>79</v>
      </c>
      <c r="B48" s="37" t="s">
        <v>275</v>
      </c>
      <c r="C48" s="6" t="e">
        <f>VLOOKUP($B48&amp;"|"&amp;C$1,#REF!,2,0)</f>
        <v>#REF!</v>
      </c>
      <c r="D48" s="6" t="e">
        <f>VLOOKUP($B48&amp;"|"&amp;D$1,#REF!,2,0)</f>
        <v>#REF!</v>
      </c>
      <c r="E48" s="6" t="e">
        <f>VLOOKUP($B48&amp;"|"&amp;E$1,#REF!,2,0)</f>
        <v>#REF!</v>
      </c>
      <c r="F48" s="6" t="e">
        <f>VLOOKUP($B48&amp;"|"&amp;F$1,#REF!,2,0)</f>
        <v>#REF!</v>
      </c>
      <c r="G48" s="6" t="e">
        <f>VLOOKUP($B48&amp;"|"&amp;G$1,#REF!,2,0)</f>
        <v>#REF!</v>
      </c>
      <c r="H48" s="6" t="e">
        <f>VLOOKUP($B48&amp;"|"&amp;H$1,#REF!,2,0)</f>
        <v>#REF!</v>
      </c>
      <c r="I48" s="6" t="e">
        <f>VLOOKUP($B48&amp;"|"&amp;I$1,#REF!,2,0)</f>
        <v>#REF!</v>
      </c>
      <c r="J48" s="6" t="e">
        <f>VLOOKUP($B48&amp;"|"&amp;J$1,#REF!,2,0)</f>
        <v>#REF!</v>
      </c>
      <c r="K48" s="6" t="e">
        <f>VLOOKUP($B48&amp;"|"&amp;K$1,#REF!,2,0)</f>
        <v>#REF!</v>
      </c>
      <c r="L48" s="6" t="e">
        <f>VLOOKUP($B48&amp;"|"&amp;L$1,#REF!,2,0)</f>
        <v>#REF!</v>
      </c>
      <c r="M48" s="6" t="e">
        <f>VLOOKUP($B48&amp;"|"&amp;M$1,#REF!,2,0)</f>
        <v>#REF!</v>
      </c>
      <c r="N48" s="6" t="e">
        <f>VLOOKUP($B48&amp;"|"&amp;N$1,#REF!,2,0)</f>
        <v>#REF!</v>
      </c>
      <c r="O48" s="6" t="e">
        <f>VLOOKUP($B48&amp;"|"&amp;O$1,#REF!,2,0)</f>
        <v>#REF!</v>
      </c>
      <c r="P48" s="6" t="e">
        <f>VLOOKUP($B48&amp;"|"&amp;P$1,#REF!,2,0)</f>
        <v>#REF!</v>
      </c>
      <c r="Q48" s="6" t="e">
        <f>VLOOKUP($B48&amp;"|"&amp;Q$1,#REF!,2,0)</f>
        <v>#REF!</v>
      </c>
      <c r="R48" s="6" t="e">
        <f>VLOOKUP($B48&amp;"|"&amp;R$1,#REF!,2,0)</f>
        <v>#REF!</v>
      </c>
      <c r="S48" s="6" t="e">
        <f>VLOOKUP($B48&amp;"|"&amp;S$1,#REF!,2,0)</f>
        <v>#REF!</v>
      </c>
      <c r="T48" s="6" t="e">
        <f>VLOOKUP($B48&amp;"|"&amp;T$1,#REF!,2,0)</f>
        <v>#REF!</v>
      </c>
      <c r="U48" s="6" t="e">
        <f>VLOOKUP($B48&amp;"|"&amp;U$1,#REF!,2,0)</f>
        <v>#REF!</v>
      </c>
      <c r="V48" s="6" t="e">
        <f>VLOOKUP($B48&amp;"|"&amp;V$1,#REF!,2,0)</f>
        <v>#REF!</v>
      </c>
      <c r="W48" s="6" t="e">
        <f>VLOOKUP($B48&amp;"|"&amp;W$1,#REF!,2,0)</f>
        <v>#REF!</v>
      </c>
      <c r="X48" s="6" t="e">
        <f>VLOOKUP($B48&amp;"|"&amp;X$1,#REF!,2,0)</f>
        <v>#REF!</v>
      </c>
      <c r="Y48" s="6" t="e">
        <f>VLOOKUP($B48&amp;"|"&amp;Y$1,#REF!,2,0)</f>
        <v>#REF!</v>
      </c>
      <c r="Z48" s="6" t="e">
        <f>VLOOKUP($B48&amp;"|"&amp;Z$1,#REF!,2,0)</f>
        <v>#REF!</v>
      </c>
      <c r="AB48" s="6" t="e">
        <f t="shared" si="1"/>
        <v>#REF!</v>
      </c>
      <c r="AD48" s="6" t="e">
        <f t="shared" si="2"/>
        <v>#REF!</v>
      </c>
      <c r="AE48" s="6" t="e">
        <f t="shared" si="3"/>
        <v>#REF!</v>
      </c>
    </row>
    <row r="49" spans="1:31" ht="15.6">
      <c r="A49" s="113" t="s">
        <v>72</v>
      </c>
      <c r="B49" s="37" t="s">
        <v>267</v>
      </c>
      <c r="C49" s="6" t="e">
        <f>VLOOKUP($B49&amp;"|"&amp;C$1,#REF!,2,0)</f>
        <v>#REF!</v>
      </c>
      <c r="D49" s="6" t="e">
        <f>VLOOKUP($B49&amp;"|"&amp;D$1,#REF!,2,0)</f>
        <v>#REF!</v>
      </c>
      <c r="E49" s="6" t="e">
        <f>VLOOKUP($B49&amp;"|"&amp;E$1,#REF!,2,0)</f>
        <v>#REF!</v>
      </c>
      <c r="F49" s="6" t="e">
        <f>VLOOKUP($B49&amp;"|"&amp;F$1,#REF!,2,0)</f>
        <v>#REF!</v>
      </c>
      <c r="G49" s="6" t="e">
        <f>VLOOKUP($B49&amp;"|"&amp;G$1,#REF!,2,0)</f>
        <v>#REF!</v>
      </c>
      <c r="H49" s="6" t="e">
        <f>VLOOKUP($B49&amp;"|"&amp;H$1,#REF!,2,0)</f>
        <v>#REF!</v>
      </c>
      <c r="I49" s="6" t="e">
        <f>VLOOKUP($B49&amp;"|"&amp;I$1,#REF!,2,0)</f>
        <v>#REF!</v>
      </c>
      <c r="J49" s="6" t="e">
        <f>VLOOKUP($B49&amp;"|"&amp;J$1,#REF!,2,0)</f>
        <v>#REF!</v>
      </c>
      <c r="K49" s="6" t="e">
        <f>VLOOKUP($B49&amp;"|"&amp;K$1,#REF!,2,0)</f>
        <v>#REF!</v>
      </c>
      <c r="L49" s="6" t="e">
        <f>VLOOKUP($B49&amp;"|"&amp;L$1,#REF!,2,0)</f>
        <v>#REF!</v>
      </c>
      <c r="M49" s="6" t="e">
        <f>VLOOKUP($B49&amp;"|"&amp;M$1,#REF!,2,0)</f>
        <v>#REF!</v>
      </c>
      <c r="N49" s="6" t="e">
        <f>VLOOKUP($B49&amp;"|"&amp;N$1,#REF!,2,0)</f>
        <v>#REF!</v>
      </c>
      <c r="O49" s="6" t="e">
        <f>VLOOKUP($B49&amp;"|"&amp;O$1,#REF!,2,0)</f>
        <v>#REF!</v>
      </c>
      <c r="P49" s="6" t="e">
        <f>VLOOKUP($B49&amp;"|"&amp;P$1,#REF!,2,0)</f>
        <v>#REF!</v>
      </c>
      <c r="Q49" s="6" t="e">
        <f>VLOOKUP($B49&amp;"|"&amp;Q$1,#REF!,2,0)</f>
        <v>#REF!</v>
      </c>
      <c r="R49" s="6" t="e">
        <f>VLOOKUP($B49&amp;"|"&amp;R$1,#REF!,2,0)</f>
        <v>#REF!</v>
      </c>
      <c r="S49" s="6" t="e">
        <f>VLOOKUP($B49&amp;"|"&amp;S$1,#REF!,2,0)</f>
        <v>#REF!</v>
      </c>
      <c r="T49" s="6" t="e">
        <f>VLOOKUP($B49&amp;"|"&amp;T$1,#REF!,2,0)</f>
        <v>#REF!</v>
      </c>
      <c r="U49" s="6" t="e">
        <f>VLOOKUP($B49&amp;"|"&amp;U$1,#REF!,2,0)</f>
        <v>#REF!</v>
      </c>
      <c r="V49" s="6" t="e">
        <f>VLOOKUP($B49&amp;"|"&amp;V$1,#REF!,2,0)</f>
        <v>#REF!</v>
      </c>
      <c r="W49" s="6" t="e">
        <f>VLOOKUP($B49&amp;"|"&amp;W$1,#REF!,2,0)</f>
        <v>#REF!</v>
      </c>
      <c r="X49" s="6" t="e">
        <f>VLOOKUP($B49&amp;"|"&amp;X$1,#REF!,2,0)</f>
        <v>#REF!</v>
      </c>
      <c r="Y49" s="6" t="e">
        <f>VLOOKUP($B49&amp;"|"&amp;Y$1,#REF!,2,0)</f>
        <v>#REF!</v>
      </c>
      <c r="Z49" s="6" t="e">
        <f>VLOOKUP($B49&amp;"|"&amp;Z$1,#REF!,2,0)</f>
        <v>#REF!</v>
      </c>
      <c r="AB49" s="6" t="e">
        <f t="shared" si="1"/>
        <v>#REF!</v>
      </c>
      <c r="AD49" s="6" t="e">
        <f t="shared" si="2"/>
        <v>#REF!</v>
      </c>
      <c r="AE49" s="6" t="e">
        <f t="shared" si="3"/>
        <v>#REF!</v>
      </c>
    </row>
    <row r="50" spans="1:31" ht="15.6">
      <c r="A50" s="113" t="s">
        <v>73</v>
      </c>
      <c r="B50" s="37" t="s">
        <v>269</v>
      </c>
      <c r="C50" s="6" t="e">
        <f>VLOOKUP($B50&amp;"|"&amp;C$1,#REF!,2,0)</f>
        <v>#REF!</v>
      </c>
      <c r="D50" s="6" t="e">
        <f>VLOOKUP($B50&amp;"|"&amp;D$1,#REF!,2,0)</f>
        <v>#REF!</v>
      </c>
      <c r="E50" s="6" t="e">
        <f>VLOOKUP($B50&amp;"|"&amp;E$1,#REF!,2,0)</f>
        <v>#REF!</v>
      </c>
      <c r="F50" s="6" t="e">
        <f>VLOOKUP($B50&amp;"|"&amp;F$1,#REF!,2,0)</f>
        <v>#REF!</v>
      </c>
      <c r="G50" s="6" t="e">
        <f>VLOOKUP($B50&amp;"|"&amp;G$1,#REF!,2,0)</f>
        <v>#REF!</v>
      </c>
      <c r="H50" s="6" t="e">
        <f>VLOOKUP($B50&amp;"|"&amp;H$1,#REF!,2,0)</f>
        <v>#REF!</v>
      </c>
      <c r="I50" s="6" t="e">
        <f>VLOOKUP($B50&amp;"|"&amp;I$1,#REF!,2,0)</f>
        <v>#REF!</v>
      </c>
      <c r="J50" s="6" t="e">
        <f>VLOOKUP($B50&amp;"|"&amp;J$1,#REF!,2,0)</f>
        <v>#REF!</v>
      </c>
      <c r="K50" s="6" t="e">
        <f>VLOOKUP($B50&amp;"|"&amp;K$1,#REF!,2,0)</f>
        <v>#REF!</v>
      </c>
      <c r="L50" s="6" t="e">
        <f>VLOOKUP($B50&amp;"|"&amp;L$1,#REF!,2,0)</f>
        <v>#REF!</v>
      </c>
      <c r="M50" s="6" t="e">
        <f>VLOOKUP($B50&amp;"|"&amp;M$1,#REF!,2,0)</f>
        <v>#REF!</v>
      </c>
      <c r="N50" s="6" t="e">
        <f>VLOOKUP($B50&amp;"|"&amp;N$1,#REF!,2,0)</f>
        <v>#REF!</v>
      </c>
      <c r="O50" s="6" t="e">
        <f>VLOOKUP($B50&amp;"|"&amp;O$1,#REF!,2,0)</f>
        <v>#REF!</v>
      </c>
      <c r="P50" s="6" t="e">
        <f>VLOOKUP($B50&amp;"|"&amp;P$1,#REF!,2,0)</f>
        <v>#REF!</v>
      </c>
      <c r="Q50" s="6" t="e">
        <f>VLOOKUP($B50&amp;"|"&amp;Q$1,#REF!,2,0)</f>
        <v>#REF!</v>
      </c>
      <c r="R50" s="6" t="e">
        <f>VLOOKUP($B50&amp;"|"&amp;R$1,#REF!,2,0)</f>
        <v>#REF!</v>
      </c>
      <c r="S50" s="6" t="e">
        <f>VLOOKUP($B50&amp;"|"&amp;S$1,#REF!,2,0)</f>
        <v>#REF!</v>
      </c>
      <c r="T50" s="6" t="e">
        <f>VLOOKUP($B50&amp;"|"&amp;T$1,#REF!,2,0)</f>
        <v>#REF!</v>
      </c>
      <c r="U50" s="6" t="e">
        <f>VLOOKUP($B50&amp;"|"&amp;U$1,#REF!,2,0)</f>
        <v>#REF!</v>
      </c>
      <c r="V50" s="6" t="e">
        <f>VLOOKUP($B50&amp;"|"&amp;V$1,#REF!,2,0)</f>
        <v>#REF!</v>
      </c>
      <c r="W50" s="6" t="e">
        <f>VLOOKUP($B50&amp;"|"&amp;W$1,#REF!,2,0)</f>
        <v>#REF!</v>
      </c>
      <c r="X50" s="6" t="e">
        <f>VLOOKUP($B50&amp;"|"&amp;X$1,#REF!,2,0)</f>
        <v>#REF!</v>
      </c>
      <c r="Y50" s="6" t="e">
        <f>VLOOKUP($B50&amp;"|"&amp;Y$1,#REF!,2,0)</f>
        <v>#REF!</v>
      </c>
      <c r="Z50" s="6" t="e">
        <f>VLOOKUP($B50&amp;"|"&amp;Z$1,#REF!,2,0)</f>
        <v>#REF!</v>
      </c>
      <c r="AB50" s="6" t="e">
        <f t="shared" si="1"/>
        <v>#REF!</v>
      </c>
      <c r="AD50" s="6" t="e">
        <f t="shared" si="2"/>
        <v>#REF!</v>
      </c>
      <c r="AE50" s="6" t="e">
        <f t="shared" si="3"/>
        <v>#REF!</v>
      </c>
    </row>
    <row r="51" spans="1:31" ht="15.6">
      <c r="A51" s="113" t="s">
        <v>74</v>
      </c>
      <c r="B51" s="37" t="s">
        <v>270</v>
      </c>
      <c r="C51" s="6" t="e">
        <f>VLOOKUP($B51&amp;"|"&amp;C$1,#REF!,2,0)</f>
        <v>#REF!</v>
      </c>
      <c r="D51" s="6" t="e">
        <f>VLOOKUP($B51&amp;"|"&amp;D$1,#REF!,2,0)</f>
        <v>#REF!</v>
      </c>
      <c r="E51" s="6" t="e">
        <f>VLOOKUP($B51&amp;"|"&amp;E$1,#REF!,2,0)</f>
        <v>#REF!</v>
      </c>
      <c r="F51" s="6" t="e">
        <f>VLOOKUP($B51&amp;"|"&amp;F$1,#REF!,2,0)</f>
        <v>#REF!</v>
      </c>
      <c r="G51" s="6" t="e">
        <f>VLOOKUP($B51&amp;"|"&amp;G$1,#REF!,2,0)</f>
        <v>#REF!</v>
      </c>
      <c r="H51" s="6" t="e">
        <f>VLOOKUP($B51&amp;"|"&amp;H$1,#REF!,2,0)</f>
        <v>#REF!</v>
      </c>
      <c r="I51" s="6" t="e">
        <f>VLOOKUP($B51&amp;"|"&amp;I$1,#REF!,2,0)</f>
        <v>#REF!</v>
      </c>
      <c r="J51" s="6" t="e">
        <f>VLOOKUP($B51&amp;"|"&amp;J$1,#REF!,2,0)</f>
        <v>#REF!</v>
      </c>
      <c r="K51" s="6" t="e">
        <f>VLOOKUP($B51&amp;"|"&amp;K$1,#REF!,2,0)</f>
        <v>#REF!</v>
      </c>
      <c r="L51" s="6" t="e">
        <f>VLOOKUP($B51&amp;"|"&amp;L$1,#REF!,2,0)</f>
        <v>#REF!</v>
      </c>
      <c r="M51" s="6" t="e">
        <f>VLOOKUP($B51&amp;"|"&amp;M$1,#REF!,2,0)</f>
        <v>#REF!</v>
      </c>
      <c r="N51" s="6" t="e">
        <f>VLOOKUP($B51&amp;"|"&amp;N$1,#REF!,2,0)</f>
        <v>#REF!</v>
      </c>
      <c r="O51" s="6" t="e">
        <f>VLOOKUP($B51&amp;"|"&amp;O$1,#REF!,2,0)</f>
        <v>#REF!</v>
      </c>
      <c r="P51" s="6" t="e">
        <f>VLOOKUP($B51&amp;"|"&amp;P$1,#REF!,2,0)</f>
        <v>#REF!</v>
      </c>
      <c r="Q51" s="6" t="e">
        <f>VLOOKUP($B51&amp;"|"&amp;Q$1,#REF!,2,0)</f>
        <v>#REF!</v>
      </c>
      <c r="R51" s="6" t="e">
        <f>VLOOKUP($B51&amp;"|"&amp;R$1,#REF!,2,0)</f>
        <v>#REF!</v>
      </c>
      <c r="S51" s="6" t="e">
        <f>VLOOKUP($B51&amp;"|"&amp;S$1,#REF!,2,0)</f>
        <v>#REF!</v>
      </c>
      <c r="T51" s="6" t="e">
        <f>VLOOKUP($B51&amp;"|"&amp;T$1,#REF!,2,0)</f>
        <v>#REF!</v>
      </c>
      <c r="U51" s="6" t="e">
        <f>VLOOKUP($B51&amp;"|"&amp;U$1,#REF!,2,0)</f>
        <v>#REF!</v>
      </c>
      <c r="V51" s="6" t="e">
        <f>VLOOKUP($B51&amp;"|"&amp;V$1,#REF!,2,0)</f>
        <v>#REF!</v>
      </c>
      <c r="W51" s="6" t="e">
        <f>VLOOKUP($B51&amp;"|"&amp;W$1,#REF!,2,0)</f>
        <v>#REF!</v>
      </c>
      <c r="X51" s="6" t="e">
        <f>VLOOKUP($B51&amp;"|"&amp;X$1,#REF!,2,0)</f>
        <v>#REF!</v>
      </c>
      <c r="Y51" s="6" t="e">
        <f>VLOOKUP($B51&amp;"|"&amp;Y$1,#REF!,2,0)</f>
        <v>#REF!</v>
      </c>
      <c r="Z51" s="6" t="e">
        <f>VLOOKUP($B51&amp;"|"&amp;Z$1,#REF!,2,0)</f>
        <v>#REF!</v>
      </c>
      <c r="AB51" s="6" t="e">
        <f t="shared" si="1"/>
        <v>#REF!</v>
      </c>
      <c r="AD51" s="6" t="e">
        <f t="shared" si="2"/>
        <v>#REF!</v>
      </c>
      <c r="AE51" s="6" t="e">
        <f t="shared" si="3"/>
        <v>#REF!</v>
      </c>
    </row>
    <row r="52" spans="1:31" ht="15.6">
      <c r="A52" s="113" t="s">
        <v>75</v>
      </c>
      <c r="B52" s="37" t="s">
        <v>271</v>
      </c>
      <c r="C52" s="6" t="e">
        <f>VLOOKUP($B52&amp;"|"&amp;C$1,#REF!,2,0)</f>
        <v>#REF!</v>
      </c>
      <c r="D52" s="6" t="e">
        <f>VLOOKUP($B52&amp;"|"&amp;D$1,#REF!,2,0)</f>
        <v>#REF!</v>
      </c>
      <c r="E52" s="6" t="e">
        <f>VLOOKUP($B52&amp;"|"&amp;E$1,#REF!,2,0)</f>
        <v>#REF!</v>
      </c>
      <c r="F52" s="6" t="e">
        <f>VLOOKUP($B52&amp;"|"&amp;F$1,#REF!,2,0)</f>
        <v>#REF!</v>
      </c>
      <c r="G52" s="6" t="e">
        <f>VLOOKUP($B52&amp;"|"&amp;G$1,#REF!,2,0)</f>
        <v>#REF!</v>
      </c>
      <c r="H52" s="6" t="e">
        <f>VLOOKUP($B52&amp;"|"&amp;H$1,#REF!,2,0)</f>
        <v>#REF!</v>
      </c>
      <c r="I52" s="6" t="e">
        <f>VLOOKUP($B52&amp;"|"&amp;I$1,#REF!,2,0)</f>
        <v>#REF!</v>
      </c>
      <c r="J52" s="6" t="e">
        <f>VLOOKUP($B52&amp;"|"&amp;J$1,#REF!,2,0)</f>
        <v>#REF!</v>
      </c>
      <c r="K52" s="6" t="e">
        <f>VLOOKUP($B52&amp;"|"&amp;K$1,#REF!,2,0)</f>
        <v>#REF!</v>
      </c>
      <c r="L52" s="6" t="e">
        <f>VLOOKUP($B52&amp;"|"&amp;L$1,#REF!,2,0)</f>
        <v>#REF!</v>
      </c>
      <c r="M52" s="6" t="e">
        <f>VLOOKUP($B52&amp;"|"&amp;M$1,#REF!,2,0)</f>
        <v>#REF!</v>
      </c>
      <c r="N52" s="6" t="e">
        <f>VLOOKUP($B52&amp;"|"&amp;N$1,#REF!,2,0)</f>
        <v>#REF!</v>
      </c>
      <c r="O52" s="6" t="e">
        <f>VLOOKUP($B52&amp;"|"&amp;O$1,#REF!,2,0)</f>
        <v>#REF!</v>
      </c>
      <c r="P52" s="6" t="e">
        <f>VLOOKUP($B52&amp;"|"&amp;P$1,#REF!,2,0)</f>
        <v>#REF!</v>
      </c>
      <c r="Q52" s="6" t="e">
        <f>VLOOKUP($B52&amp;"|"&amp;Q$1,#REF!,2,0)</f>
        <v>#REF!</v>
      </c>
      <c r="R52" s="6" t="e">
        <f>VLOOKUP($B52&amp;"|"&amp;R$1,#REF!,2,0)</f>
        <v>#REF!</v>
      </c>
      <c r="S52" s="6" t="e">
        <f>VLOOKUP($B52&amp;"|"&amp;S$1,#REF!,2,0)</f>
        <v>#REF!</v>
      </c>
      <c r="T52" s="6" t="e">
        <f>VLOOKUP($B52&amp;"|"&amp;T$1,#REF!,2,0)</f>
        <v>#REF!</v>
      </c>
      <c r="U52" s="6" t="e">
        <f>VLOOKUP($B52&amp;"|"&amp;U$1,#REF!,2,0)</f>
        <v>#REF!</v>
      </c>
      <c r="V52" s="6" t="e">
        <f>VLOOKUP($B52&amp;"|"&amp;V$1,#REF!,2,0)</f>
        <v>#REF!</v>
      </c>
      <c r="W52" s="6" t="e">
        <f>VLOOKUP($B52&amp;"|"&amp;W$1,#REF!,2,0)</f>
        <v>#REF!</v>
      </c>
      <c r="X52" s="6" t="e">
        <f>VLOOKUP($B52&amp;"|"&amp;X$1,#REF!,2,0)</f>
        <v>#REF!</v>
      </c>
      <c r="Y52" s="6" t="e">
        <f>VLOOKUP($B52&amp;"|"&amp;Y$1,#REF!,2,0)</f>
        <v>#REF!</v>
      </c>
      <c r="Z52" s="6" t="e">
        <f>VLOOKUP($B52&amp;"|"&amp;Z$1,#REF!,2,0)</f>
        <v>#REF!</v>
      </c>
      <c r="AB52" s="6" t="e">
        <f t="shared" si="1"/>
        <v>#REF!</v>
      </c>
      <c r="AD52" s="6" t="e">
        <f t="shared" si="2"/>
        <v>#REF!</v>
      </c>
      <c r="AE52" s="6" t="e">
        <f t="shared" si="3"/>
        <v>#REF!</v>
      </c>
    </row>
    <row r="53" spans="1:31" ht="15.6">
      <c r="A53" s="113" t="s">
        <v>76</v>
      </c>
      <c r="B53" s="37" t="s">
        <v>272</v>
      </c>
      <c r="C53" s="6" t="e">
        <f>VLOOKUP($B53&amp;"|"&amp;C$1,#REF!,2,0)</f>
        <v>#REF!</v>
      </c>
      <c r="D53" s="6" t="e">
        <f>VLOOKUP($B53&amp;"|"&amp;D$1,#REF!,2,0)</f>
        <v>#REF!</v>
      </c>
      <c r="E53" s="6" t="e">
        <f>VLOOKUP($B53&amp;"|"&amp;E$1,#REF!,2,0)</f>
        <v>#REF!</v>
      </c>
      <c r="F53" s="6" t="e">
        <f>VLOOKUP($B53&amp;"|"&amp;F$1,#REF!,2,0)</f>
        <v>#REF!</v>
      </c>
      <c r="G53" s="6" t="e">
        <f>VLOOKUP($B53&amp;"|"&amp;G$1,#REF!,2,0)</f>
        <v>#REF!</v>
      </c>
      <c r="H53" s="6" t="e">
        <f>VLOOKUP($B53&amp;"|"&amp;H$1,#REF!,2,0)</f>
        <v>#REF!</v>
      </c>
      <c r="I53" s="6" t="e">
        <f>VLOOKUP($B53&amp;"|"&amp;I$1,#REF!,2,0)</f>
        <v>#REF!</v>
      </c>
      <c r="J53" s="6" t="e">
        <f>VLOOKUP($B53&amp;"|"&amp;J$1,#REF!,2,0)</f>
        <v>#REF!</v>
      </c>
      <c r="K53" s="6" t="e">
        <f>VLOOKUP($B53&amp;"|"&amp;K$1,#REF!,2,0)</f>
        <v>#REF!</v>
      </c>
      <c r="L53" s="6" t="e">
        <f>VLOOKUP($B53&amp;"|"&amp;L$1,#REF!,2,0)</f>
        <v>#REF!</v>
      </c>
      <c r="M53" s="6" t="e">
        <f>VLOOKUP($B53&amp;"|"&amp;M$1,#REF!,2,0)</f>
        <v>#REF!</v>
      </c>
      <c r="N53" s="6" t="e">
        <f>VLOOKUP($B53&amp;"|"&amp;N$1,#REF!,2,0)</f>
        <v>#REF!</v>
      </c>
      <c r="O53" s="6" t="e">
        <f>VLOOKUP($B53&amp;"|"&amp;O$1,#REF!,2,0)</f>
        <v>#REF!</v>
      </c>
      <c r="P53" s="6" t="e">
        <f>VLOOKUP($B53&amp;"|"&amp;P$1,#REF!,2,0)</f>
        <v>#REF!</v>
      </c>
      <c r="Q53" s="6" t="e">
        <f>VLOOKUP($B53&amp;"|"&amp;Q$1,#REF!,2,0)</f>
        <v>#REF!</v>
      </c>
      <c r="R53" s="6" t="e">
        <f>VLOOKUP($B53&amp;"|"&amp;R$1,#REF!,2,0)</f>
        <v>#REF!</v>
      </c>
      <c r="S53" s="6" t="e">
        <f>VLOOKUP($B53&amp;"|"&amp;S$1,#REF!,2,0)</f>
        <v>#REF!</v>
      </c>
      <c r="T53" s="6" t="e">
        <f>VLOOKUP($B53&amp;"|"&amp;T$1,#REF!,2,0)</f>
        <v>#REF!</v>
      </c>
      <c r="U53" s="6" t="e">
        <f>VLOOKUP($B53&amp;"|"&amp;U$1,#REF!,2,0)</f>
        <v>#REF!</v>
      </c>
      <c r="V53" s="6" t="e">
        <f>VLOOKUP($B53&amp;"|"&amp;V$1,#REF!,2,0)</f>
        <v>#REF!</v>
      </c>
      <c r="W53" s="6" t="e">
        <f>VLOOKUP($B53&amp;"|"&amp;W$1,#REF!,2,0)</f>
        <v>#REF!</v>
      </c>
      <c r="X53" s="6" t="e">
        <f>VLOOKUP($B53&amp;"|"&amp;X$1,#REF!,2,0)</f>
        <v>#REF!</v>
      </c>
      <c r="Y53" s="6" t="e">
        <f>VLOOKUP($B53&amp;"|"&amp;Y$1,#REF!,2,0)</f>
        <v>#REF!</v>
      </c>
      <c r="Z53" s="6" t="e">
        <f>VLOOKUP($B53&amp;"|"&amp;Z$1,#REF!,2,0)</f>
        <v>#REF!</v>
      </c>
      <c r="AB53" s="6" t="e">
        <f t="shared" si="1"/>
        <v>#REF!</v>
      </c>
      <c r="AD53" s="6" t="e">
        <f t="shared" si="2"/>
        <v>#REF!</v>
      </c>
      <c r="AE53" s="6" t="e">
        <f t="shared" si="3"/>
        <v>#REF!</v>
      </c>
    </row>
    <row r="54" spans="1:31" ht="15.6">
      <c r="A54" s="113" t="s">
        <v>77</v>
      </c>
      <c r="B54" s="37" t="s">
        <v>273</v>
      </c>
      <c r="C54" s="6" t="e">
        <f>VLOOKUP($B54&amp;"|"&amp;C$1,#REF!,2,0)</f>
        <v>#REF!</v>
      </c>
      <c r="D54" s="6" t="e">
        <f>VLOOKUP($B54&amp;"|"&amp;D$1,#REF!,2,0)</f>
        <v>#REF!</v>
      </c>
      <c r="E54" s="6" t="e">
        <f>VLOOKUP($B54&amp;"|"&amp;E$1,#REF!,2,0)</f>
        <v>#REF!</v>
      </c>
      <c r="F54" s="6" t="e">
        <f>VLOOKUP($B54&amp;"|"&amp;F$1,#REF!,2,0)</f>
        <v>#REF!</v>
      </c>
      <c r="G54" s="6" t="e">
        <f>VLOOKUP($B54&amp;"|"&amp;G$1,#REF!,2,0)</f>
        <v>#REF!</v>
      </c>
      <c r="H54" s="6" t="e">
        <f>VLOOKUP($B54&amp;"|"&amp;H$1,#REF!,2,0)</f>
        <v>#REF!</v>
      </c>
      <c r="I54" s="6" t="e">
        <f>VLOOKUP($B54&amp;"|"&amp;I$1,#REF!,2,0)</f>
        <v>#REF!</v>
      </c>
      <c r="J54" s="6" t="e">
        <f>VLOOKUP($B54&amp;"|"&amp;J$1,#REF!,2,0)</f>
        <v>#REF!</v>
      </c>
      <c r="K54" s="6" t="e">
        <f>VLOOKUP($B54&amp;"|"&amp;K$1,#REF!,2,0)</f>
        <v>#REF!</v>
      </c>
      <c r="L54" s="6" t="e">
        <f>VLOOKUP($B54&amp;"|"&amp;L$1,#REF!,2,0)</f>
        <v>#REF!</v>
      </c>
      <c r="M54" s="6" t="e">
        <f>VLOOKUP($B54&amp;"|"&amp;M$1,#REF!,2,0)</f>
        <v>#REF!</v>
      </c>
      <c r="N54" s="6" t="e">
        <f>VLOOKUP($B54&amp;"|"&amp;N$1,#REF!,2,0)</f>
        <v>#REF!</v>
      </c>
      <c r="O54" s="6" t="e">
        <f>VLOOKUP($B54&amp;"|"&amp;O$1,#REF!,2,0)</f>
        <v>#REF!</v>
      </c>
      <c r="P54" s="6" t="e">
        <f>VLOOKUP($B54&amp;"|"&amp;P$1,#REF!,2,0)</f>
        <v>#REF!</v>
      </c>
      <c r="Q54" s="6" t="e">
        <f>VLOOKUP($B54&amp;"|"&amp;Q$1,#REF!,2,0)</f>
        <v>#REF!</v>
      </c>
      <c r="R54" s="6" t="e">
        <f>VLOOKUP($B54&amp;"|"&amp;R$1,#REF!,2,0)</f>
        <v>#REF!</v>
      </c>
      <c r="S54" s="6" t="e">
        <f>VLOOKUP($B54&amp;"|"&amp;S$1,#REF!,2,0)</f>
        <v>#REF!</v>
      </c>
      <c r="T54" s="6" t="e">
        <f>VLOOKUP($B54&amp;"|"&amp;T$1,#REF!,2,0)</f>
        <v>#REF!</v>
      </c>
      <c r="U54" s="6" t="e">
        <f>VLOOKUP($B54&amp;"|"&amp;U$1,#REF!,2,0)</f>
        <v>#REF!</v>
      </c>
      <c r="V54" s="6" t="e">
        <f>VLOOKUP($B54&amp;"|"&amp;V$1,#REF!,2,0)</f>
        <v>#REF!</v>
      </c>
      <c r="W54" s="6" t="e">
        <f>VLOOKUP($B54&amp;"|"&amp;W$1,#REF!,2,0)</f>
        <v>#REF!</v>
      </c>
      <c r="X54" s="6" t="e">
        <f>VLOOKUP($B54&amp;"|"&amp;X$1,#REF!,2,0)</f>
        <v>#REF!</v>
      </c>
      <c r="Y54" s="6" t="e">
        <f>VLOOKUP($B54&amp;"|"&amp;Y$1,#REF!,2,0)</f>
        <v>#REF!</v>
      </c>
      <c r="Z54" s="6" t="e">
        <f>VLOOKUP($B54&amp;"|"&amp;Z$1,#REF!,2,0)</f>
        <v>#REF!</v>
      </c>
      <c r="AB54" s="6" t="e">
        <f t="shared" si="1"/>
        <v>#REF!</v>
      </c>
      <c r="AD54" s="6" t="e">
        <f t="shared" si="2"/>
        <v>#REF!</v>
      </c>
      <c r="AE54" s="6" t="e">
        <f t="shared" si="3"/>
        <v>#REF!</v>
      </c>
    </row>
    <row r="55" spans="1:31" ht="15.6">
      <c r="A55" s="113" t="s">
        <v>78</v>
      </c>
      <c r="B55" s="37" t="s">
        <v>274</v>
      </c>
      <c r="C55" s="6" t="e">
        <f>VLOOKUP($B55&amp;"|"&amp;C$1,#REF!,2,0)</f>
        <v>#REF!</v>
      </c>
      <c r="D55" s="6" t="e">
        <f>VLOOKUP($B55&amp;"|"&amp;D$1,#REF!,2,0)</f>
        <v>#REF!</v>
      </c>
      <c r="E55" s="6" t="e">
        <f>VLOOKUP($B55&amp;"|"&amp;E$1,#REF!,2,0)</f>
        <v>#REF!</v>
      </c>
      <c r="F55" s="6" t="e">
        <f>VLOOKUP($B55&amp;"|"&amp;F$1,#REF!,2,0)</f>
        <v>#REF!</v>
      </c>
      <c r="G55" s="6" t="e">
        <f>VLOOKUP($B55&amp;"|"&amp;G$1,#REF!,2,0)</f>
        <v>#REF!</v>
      </c>
      <c r="H55" s="6" t="e">
        <f>VLOOKUP($B55&amp;"|"&amp;H$1,#REF!,2,0)</f>
        <v>#REF!</v>
      </c>
      <c r="I55" s="6" t="e">
        <f>VLOOKUP($B55&amp;"|"&amp;I$1,#REF!,2,0)</f>
        <v>#REF!</v>
      </c>
      <c r="J55" s="6" t="e">
        <f>VLOOKUP($B55&amp;"|"&amp;J$1,#REF!,2,0)</f>
        <v>#REF!</v>
      </c>
      <c r="K55" s="6" t="e">
        <f>VLOOKUP($B55&amp;"|"&amp;K$1,#REF!,2,0)</f>
        <v>#REF!</v>
      </c>
      <c r="L55" s="6" t="e">
        <f>VLOOKUP($B55&amp;"|"&amp;L$1,#REF!,2,0)</f>
        <v>#REF!</v>
      </c>
      <c r="M55" s="6" t="e">
        <f>VLOOKUP($B55&amp;"|"&amp;M$1,#REF!,2,0)</f>
        <v>#REF!</v>
      </c>
      <c r="N55" s="6" t="e">
        <f>VLOOKUP($B55&amp;"|"&amp;N$1,#REF!,2,0)</f>
        <v>#REF!</v>
      </c>
      <c r="O55" s="6" t="e">
        <f>VLOOKUP($B55&amp;"|"&amp;O$1,#REF!,2,0)</f>
        <v>#REF!</v>
      </c>
      <c r="P55" s="6" t="e">
        <f>VLOOKUP($B55&amp;"|"&amp;P$1,#REF!,2,0)</f>
        <v>#REF!</v>
      </c>
      <c r="Q55" s="6" t="e">
        <f>VLOOKUP($B55&amp;"|"&amp;Q$1,#REF!,2,0)</f>
        <v>#REF!</v>
      </c>
      <c r="R55" s="6" t="e">
        <f>VLOOKUP($B55&amp;"|"&amp;R$1,#REF!,2,0)</f>
        <v>#REF!</v>
      </c>
      <c r="S55" s="6" t="e">
        <f>VLOOKUP($B55&amp;"|"&amp;S$1,#REF!,2,0)</f>
        <v>#REF!</v>
      </c>
      <c r="T55" s="6" t="e">
        <f>VLOOKUP($B55&amp;"|"&amp;T$1,#REF!,2,0)</f>
        <v>#REF!</v>
      </c>
      <c r="U55" s="6" t="e">
        <f>VLOOKUP($B55&amp;"|"&amp;U$1,#REF!,2,0)</f>
        <v>#REF!</v>
      </c>
      <c r="V55" s="6" t="e">
        <f>VLOOKUP($B55&amp;"|"&amp;V$1,#REF!,2,0)</f>
        <v>#REF!</v>
      </c>
      <c r="W55" s="6" t="e">
        <f>VLOOKUP($B55&amp;"|"&amp;W$1,#REF!,2,0)</f>
        <v>#REF!</v>
      </c>
      <c r="X55" s="6" t="e">
        <f>VLOOKUP($B55&amp;"|"&amp;X$1,#REF!,2,0)</f>
        <v>#REF!</v>
      </c>
      <c r="Y55" s="6" t="e">
        <f>VLOOKUP($B55&amp;"|"&amp;Y$1,#REF!,2,0)</f>
        <v>#REF!</v>
      </c>
      <c r="Z55" s="6" t="e">
        <f>VLOOKUP($B55&amp;"|"&amp;Z$1,#REF!,2,0)</f>
        <v>#REF!</v>
      </c>
      <c r="AB55" s="6" t="e">
        <f t="shared" si="1"/>
        <v>#REF!</v>
      </c>
      <c r="AD55" s="6" t="e">
        <f t="shared" si="2"/>
        <v>#REF!</v>
      </c>
      <c r="AE55" s="6" t="e">
        <f t="shared" si="3"/>
        <v>#REF!</v>
      </c>
    </row>
    <row r="56" spans="1:31" ht="15.6">
      <c r="A56" s="8" t="s">
        <v>80</v>
      </c>
      <c r="B56" s="37" t="s">
        <v>226</v>
      </c>
      <c r="C56" s="6" t="e">
        <f>VLOOKUP($B56&amp;"|"&amp;C$1,#REF!,2,0)</f>
        <v>#REF!</v>
      </c>
      <c r="D56" s="6" t="e">
        <f>VLOOKUP($B56&amp;"|"&amp;D$1,#REF!,2,0)</f>
        <v>#REF!</v>
      </c>
      <c r="E56" s="6" t="e">
        <f>VLOOKUP($B56&amp;"|"&amp;E$1,#REF!,2,0)</f>
        <v>#REF!</v>
      </c>
      <c r="F56" s="6" t="e">
        <f>VLOOKUP($B56&amp;"|"&amp;F$1,#REF!,2,0)</f>
        <v>#REF!</v>
      </c>
      <c r="G56" s="6" t="e">
        <f>VLOOKUP($B56&amp;"|"&amp;G$1,#REF!,2,0)</f>
        <v>#REF!</v>
      </c>
      <c r="H56" s="6" t="e">
        <f>VLOOKUP($B56&amp;"|"&amp;H$1,#REF!,2,0)</f>
        <v>#REF!</v>
      </c>
      <c r="I56" s="6" t="e">
        <f>VLOOKUP($B56&amp;"|"&amp;I$1,#REF!,2,0)</f>
        <v>#REF!</v>
      </c>
      <c r="J56" s="6" t="e">
        <f>VLOOKUP($B56&amp;"|"&amp;J$1,#REF!,2,0)</f>
        <v>#REF!</v>
      </c>
      <c r="K56" s="6" t="e">
        <f>VLOOKUP($B56&amp;"|"&amp;K$1,#REF!,2,0)</f>
        <v>#REF!</v>
      </c>
      <c r="L56" s="6" t="e">
        <f>VLOOKUP($B56&amp;"|"&amp;L$1,#REF!,2,0)</f>
        <v>#REF!</v>
      </c>
      <c r="M56" s="6" t="e">
        <f>VLOOKUP($B56&amp;"|"&amp;M$1,#REF!,2,0)</f>
        <v>#REF!</v>
      </c>
      <c r="N56" s="6" t="e">
        <f>VLOOKUP($B56&amp;"|"&amp;N$1,#REF!,2,0)</f>
        <v>#REF!</v>
      </c>
      <c r="O56" s="6" t="e">
        <f>VLOOKUP($B56&amp;"|"&amp;O$1,#REF!,2,0)</f>
        <v>#REF!</v>
      </c>
      <c r="P56" s="6" t="e">
        <f>VLOOKUP($B56&amp;"|"&amp;P$1,#REF!,2,0)</f>
        <v>#REF!</v>
      </c>
      <c r="Q56" s="6" t="e">
        <f>VLOOKUP($B56&amp;"|"&amp;Q$1,#REF!,2,0)</f>
        <v>#REF!</v>
      </c>
      <c r="R56" s="6" t="e">
        <f>VLOOKUP($B56&amp;"|"&amp;R$1,#REF!,2,0)</f>
        <v>#REF!</v>
      </c>
      <c r="S56" s="6" t="e">
        <f>VLOOKUP($B56&amp;"|"&amp;S$1,#REF!,2,0)</f>
        <v>#REF!</v>
      </c>
      <c r="T56" s="6" t="e">
        <f>VLOOKUP($B56&amp;"|"&amp;T$1,#REF!,2,0)</f>
        <v>#REF!</v>
      </c>
      <c r="U56" s="6" t="e">
        <f>VLOOKUP($B56&amp;"|"&amp;U$1,#REF!,2,0)</f>
        <v>#REF!</v>
      </c>
      <c r="V56" s="6" t="e">
        <f>VLOOKUP($B56&amp;"|"&amp;V$1,#REF!,2,0)</f>
        <v>#REF!</v>
      </c>
      <c r="W56" s="6" t="e">
        <f>VLOOKUP($B56&amp;"|"&amp;W$1,#REF!,2,0)</f>
        <v>#REF!</v>
      </c>
      <c r="X56" s="6" t="e">
        <f>VLOOKUP($B56&amp;"|"&amp;X$1,#REF!,2,0)</f>
        <v>#REF!</v>
      </c>
      <c r="Y56" s="6" t="e">
        <f>VLOOKUP($B56&amp;"|"&amp;Y$1,#REF!,2,0)</f>
        <v>#REF!</v>
      </c>
      <c r="Z56" s="6" t="e">
        <f>VLOOKUP($B56&amp;"|"&amp;Z$1,#REF!,2,0)</f>
        <v>#REF!</v>
      </c>
      <c r="AB56" s="6" t="e">
        <f t="shared" si="1"/>
        <v>#REF!</v>
      </c>
      <c r="AD56" s="6" t="e">
        <f t="shared" si="2"/>
        <v>#REF!</v>
      </c>
      <c r="AE56" s="6" t="e">
        <f t="shared" si="3"/>
        <v>#REF!</v>
      </c>
    </row>
    <row r="57" spans="1:31" ht="15.6">
      <c r="A57" s="8" t="s">
        <v>81</v>
      </c>
      <c r="B57" s="37" t="s">
        <v>231</v>
      </c>
      <c r="C57" s="6" t="e">
        <f>VLOOKUP($B57&amp;"|"&amp;C$1,#REF!,2,0)</f>
        <v>#REF!</v>
      </c>
      <c r="D57" s="6" t="e">
        <f>VLOOKUP($B57&amp;"|"&amp;D$1,#REF!,2,0)</f>
        <v>#REF!</v>
      </c>
      <c r="E57" s="6" t="e">
        <f>VLOOKUP($B57&amp;"|"&amp;E$1,#REF!,2,0)</f>
        <v>#REF!</v>
      </c>
      <c r="F57" s="6" t="e">
        <f>VLOOKUP($B57&amp;"|"&amp;F$1,#REF!,2,0)</f>
        <v>#REF!</v>
      </c>
      <c r="G57" s="6" t="e">
        <f>VLOOKUP($B57&amp;"|"&amp;G$1,#REF!,2,0)</f>
        <v>#REF!</v>
      </c>
      <c r="H57" s="6" t="e">
        <f>VLOOKUP($B57&amp;"|"&amp;H$1,#REF!,2,0)</f>
        <v>#REF!</v>
      </c>
      <c r="I57" s="6" t="e">
        <f>VLOOKUP($B57&amp;"|"&amp;I$1,#REF!,2,0)</f>
        <v>#REF!</v>
      </c>
      <c r="J57" s="6" t="e">
        <f>VLOOKUP($B57&amp;"|"&amp;J$1,#REF!,2,0)</f>
        <v>#REF!</v>
      </c>
      <c r="K57" s="6" t="e">
        <f>VLOOKUP($B57&amp;"|"&amp;K$1,#REF!,2,0)</f>
        <v>#REF!</v>
      </c>
      <c r="L57" s="6" t="e">
        <f>VLOOKUP($B57&amp;"|"&amp;L$1,#REF!,2,0)</f>
        <v>#REF!</v>
      </c>
      <c r="M57" s="6" t="e">
        <f>VLOOKUP($B57&amp;"|"&amp;M$1,#REF!,2,0)</f>
        <v>#REF!</v>
      </c>
      <c r="N57" s="6" t="e">
        <f>VLOOKUP($B57&amp;"|"&amp;N$1,#REF!,2,0)</f>
        <v>#REF!</v>
      </c>
      <c r="O57" s="6" t="e">
        <f>VLOOKUP($B57&amp;"|"&amp;O$1,#REF!,2,0)</f>
        <v>#REF!</v>
      </c>
      <c r="P57" s="6" t="e">
        <f>VLOOKUP($B57&amp;"|"&amp;P$1,#REF!,2,0)</f>
        <v>#REF!</v>
      </c>
      <c r="Q57" s="6" t="e">
        <f>VLOOKUP($B57&amp;"|"&amp;Q$1,#REF!,2,0)</f>
        <v>#REF!</v>
      </c>
      <c r="R57" s="6" t="e">
        <f>VLOOKUP($B57&amp;"|"&amp;R$1,#REF!,2,0)</f>
        <v>#REF!</v>
      </c>
      <c r="S57" s="6" t="e">
        <f>VLOOKUP($B57&amp;"|"&amp;S$1,#REF!,2,0)</f>
        <v>#REF!</v>
      </c>
      <c r="T57" s="6" t="e">
        <f>VLOOKUP($B57&amp;"|"&amp;T$1,#REF!,2,0)</f>
        <v>#REF!</v>
      </c>
      <c r="U57" s="6" t="e">
        <f>VLOOKUP($B57&amp;"|"&amp;U$1,#REF!,2,0)</f>
        <v>#REF!</v>
      </c>
      <c r="V57" s="6" t="e">
        <f>VLOOKUP($B57&amp;"|"&amp;V$1,#REF!,2,0)</f>
        <v>#REF!</v>
      </c>
      <c r="W57" s="6" t="e">
        <f>VLOOKUP($B57&amp;"|"&amp;W$1,#REF!,2,0)</f>
        <v>#REF!</v>
      </c>
      <c r="X57" s="6" t="e">
        <f>VLOOKUP($B57&amp;"|"&amp;X$1,#REF!,2,0)</f>
        <v>#REF!</v>
      </c>
      <c r="Y57" s="6" t="e">
        <f>VLOOKUP($B57&amp;"|"&amp;Y$1,#REF!,2,0)</f>
        <v>#REF!</v>
      </c>
      <c r="Z57" s="6" t="e">
        <f>VLOOKUP($B57&amp;"|"&amp;Z$1,#REF!,2,0)</f>
        <v>#REF!</v>
      </c>
      <c r="AB57" s="6" t="e">
        <f t="shared" si="1"/>
        <v>#REF!</v>
      </c>
      <c r="AD57" s="6" t="e">
        <f t="shared" si="2"/>
        <v>#REF!</v>
      </c>
      <c r="AE57" s="6" t="e">
        <f t="shared" si="3"/>
        <v>#REF!</v>
      </c>
    </row>
    <row r="58" spans="1:31" ht="15.6">
      <c r="A58" s="5"/>
      <c r="C58" s="6"/>
      <c r="D58" s="6"/>
      <c r="E58" s="6"/>
      <c r="F58" s="6"/>
      <c r="G58" s="6"/>
      <c r="H58" s="6"/>
      <c r="I58" s="6"/>
      <c r="J58" s="6"/>
      <c r="K58" s="6"/>
      <c r="L58" s="6"/>
      <c r="M58" s="6"/>
      <c r="N58" s="6"/>
      <c r="O58" s="6"/>
      <c r="P58" s="6"/>
      <c r="Q58" s="6"/>
      <c r="R58" s="6"/>
      <c r="S58" s="6"/>
      <c r="T58" s="6"/>
      <c r="U58" s="6"/>
      <c r="V58" s="6"/>
      <c r="W58" s="6"/>
      <c r="X58" s="6"/>
      <c r="Y58" s="6"/>
      <c r="Z58" s="6"/>
      <c r="AB58" s="6"/>
    </row>
    <row r="59" spans="1:31">
      <c r="A59" s="110" t="s">
        <v>193</v>
      </c>
      <c r="C59" s="6"/>
      <c r="D59" s="6"/>
      <c r="E59" s="6"/>
      <c r="F59" s="6"/>
      <c r="G59" s="6"/>
      <c r="H59" s="6"/>
      <c r="I59" s="6"/>
      <c r="J59" s="6"/>
      <c r="K59" s="6"/>
      <c r="L59" s="6"/>
      <c r="M59" s="6"/>
      <c r="N59" s="6"/>
      <c r="O59" s="6"/>
      <c r="P59" s="6"/>
      <c r="Q59" s="6"/>
      <c r="R59" s="6"/>
      <c r="S59" s="6"/>
      <c r="T59" s="6"/>
      <c r="U59" s="6"/>
      <c r="V59" s="6"/>
      <c r="W59" s="6"/>
      <c r="X59" s="6"/>
      <c r="Y59" s="6"/>
      <c r="Z59" s="6"/>
      <c r="AB59" s="6"/>
    </row>
    <row r="60" spans="1:31" ht="15.6">
      <c r="A60" s="5" t="s">
        <v>82</v>
      </c>
      <c r="B60" s="37" t="s">
        <v>276</v>
      </c>
      <c r="C60" s="6" t="e">
        <f>VLOOKUP($B60&amp;"|"&amp;C$1,#REF!,2,0)</f>
        <v>#REF!</v>
      </c>
      <c r="D60" s="6" t="e">
        <f>VLOOKUP($B60&amp;"|"&amp;D$1,#REF!,2,0)</f>
        <v>#REF!</v>
      </c>
      <c r="E60" s="6" t="e">
        <f>VLOOKUP($B60&amp;"|"&amp;E$1,#REF!,2,0)</f>
        <v>#REF!</v>
      </c>
      <c r="F60" s="6" t="e">
        <f>VLOOKUP($B60&amp;"|"&amp;F$1,#REF!,2,0)</f>
        <v>#REF!</v>
      </c>
      <c r="G60" s="6" t="e">
        <f>VLOOKUP($B60&amp;"|"&amp;G$1,#REF!,2,0)</f>
        <v>#REF!</v>
      </c>
      <c r="H60" s="6" t="e">
        <f>VLOOKUP($B60&amp;"|"&amp;H$1,#REF!,2,0)</f>
        <v>#REF!</v>
      </c>
      <c r="I60" s="6" t="e">
        <f>VLOOKUP($B60&amp;"|"&amp;I$1,#REF!,2,0)</f>
        <v>#REF!</v>
      </c>
      <c r="J60" s="6" t="e">
        <f>VLOOKUP($B60&amp;"|"&amp;J$1,#REF!,2,0)</f>
        <v>#REF!</v>
      </c>
      <c r="K60" s="6" t="e">
        <f>VLOOKUP($B60&amp;"|"&amp;K$1,#REF!,2,0)</f>
        <v>#REF!</v>
      </c>
      <c r="L60" s="6" t="e">
        <f>VLOOKUP($B60&amp;"|"&amp;L$1,#REF!,2,0)</f>
        <v>#REF!</v>
      </c>
      <c r="M60" s="6" t="e">
        <f>VLOOKUP($B60&amp;"|"&amp;M$1,#REF!,2,0)</f>
        <v>#REF!</v>
      </c>
      <c r="N60" s="6" t="e">
        <f>VLOOKUP($B60&amp;"|"&amp;N$1,#REF!,2,0)</f>
        <v>#REF!</v>
      </c>
      <c r="O60" s="6" t="e">
        <f>VLOOKUP($B60&amp;"|"&amp;O$1,#REF!,2,0)</f>
        <v>#REF!</v>
      </c>
      <c r="P60" s="6" t="e">
        <f>VLOOKUP($B60&amp;"|"&amp;P$1,#REF!,2,0)</f>
        <v>#REF!</v>
      </c>
      <c r="Q60" s="6" t="e">
        <f>VLOOKUP($B60&amp;"|"&amp;Q$1,#REF!,2,0)</f>
        <v>#REF!</v>
      </c>
      <c r="R60" s="6" t="e">
        <f>VLOOKUP($B60&amp;"|"&amp;R$1,#REF!,2,0)</f>
        <v>#REF!</v>
      </c>
      <c r="S60" s="6" t="e">
        <f>VLOOKUP($B60&amp;"|"&amp;S$1,#REF!,2,0)</f>
        <v>#REF!</v>
      </c>
      <c r="T60" s="6" t="e">
        <f>VLOOKUP($B60&amp;"|"&amp;T$1,#REF!,2,0)</f>
        <v>#REF!</v>
      </c>
      <c r="U60" s="6" t="e">
        <f>VLOOKUP($B60&amp;"|"&amp;U$1,#REF!,2,0)</f>
        <v>#REF!</v>
      </c>
      <c r="V60" s="6" t="e">
        <f>VLOOKUP($B60&amp;"|"&amp;V$1,#REF!,2,0)</f>
        <v>#REF!</v>
      </c>
      <c r="W60" s="6" t="e">
        <f>VLOOKUP($B60&amp;"|"&amp;W$1,#REF!,2,0)</f>
        <v>#REF!</v>
      </c>
      <c r="X60" s="6" t="e">
        <f>VLOOKUP($B60&amp;"|"&amp;X$1,#REF!,2,0)</f>
        <v>#REF!</v>
      </c>
      <c r="Y60" s="6" t="e">
        <f>VLOOKUP($B60&amp;"|"&amp;Y$1,#REF!,2,0)</f>
        <v>#REF!</v>
      </c>
      <c r="Z60" s="6" t="e">
        <f>VLOOKUP($B60&amp;"|"&amp;Z$1,#REF!,2,0)</f>
        <v>#REF!</v>
      </c>
      <c r="AB60" s="6" t="e">
        <f t="shared" si="1"/>
        <v>#REF!</v>
      </c>
    </row>
    <row r="61" spans="1:31" ht="15.6">
      <c r="A61" s="5" t="s">
        <v>83</v>
      </c>
      <c r="B61" s="37" t="s">
        <v>277</v>
      </c>
      <c r="C61" s="6" t="e">
        <f>VLOOKUP($B61&amp;"|"&amp;C$1,#REF!,2,0)</f>
        <v>#REF!</v>
      </c>
      <c r="D61" s="6" t="e">
        <f>VLOOKUP($B61&amp;"|"&amp;D$1,#REF!,2,0)</f>
        <v>#REF!</v>
      </c>
      <c r="E61" s="6" t="e">
        <f>VLOOKUP($B61&amp;"|"&amp;E$1,#REF!,2,0)</f>
        <v>#REF!</v>
      </c>
      <c r="F61" s="6" t="e">
        <f>VLOOKUP($B61&amp;"|"&amp;F$1,#REF!,2,0)</f>
        <v>#REF!</v>
      </c>
      <c r="G61" s="6" t="e">
        <f>VLOOKUP($B61&amp;"|"&amp;G$1,#REF!,2,0)</f>
        <v>#REF!</v>
      </c>
      <c r="H61" s="6" t="e">
        <f>VLOOKUP($B61&amp;"|"&amp;H$1,#REF!,2,0)</f>
        <v>#REF!</v>
      </c>
      <c r="I61" s="6" t="e">
        <f>VLOOKUP($B61&amp;"|"&amp;I$1,#REF!,2,0)</f>
        <v>#REF!</v>
      </c>
      <c r="J61" s="6" t="e">
        <f>VLOOKUP($B61&amp;"|"&amp;J$1,#REF!,2,0)</f>
        <v>#REF!</v>
      </c>
      <c r="K61" s="6" t="e">
        <f>VLOOKUP($B61&amp;"|"&amp;K$1,#REF!,2,0)</f>
        <v>#REF!</v>
      </c>
      <c r="L61" s="6" t="e">
        <f>VLOOKUP($B61&amp;"|"&amp;L$1,#REF!,2,0)</f>
        <v>#REF!</v>
      </c>
      <c r="M61" s="6" t="e">
        <f>VLOOKUP($B61&amp;"|"&amp;M$1,#REF!,2,0)</f>
        <v>#REF!</v>
      </c>
      <c r="N61" s="6" t="e">
        <f>VLOOKUP($B61&amp;"|"&amp;N$1,#REF!,2,0)</f>
        <v>#REF!</v>
      </c>
      <c r="O61" s="6" t="e">
        <f>VLOOKUP($B61&amp;"|"&amp;O$1,#REF!,2,0)</f>
        <v>#REF!</v>
      </c>
      <c r="P61" s="6" t="e">
        <f>VLOOKUP($B61&amp;"|"&amp;P$1,#REF!,2,0)</f>
        <v>#REF!</v>
      </c>
      <c r="Q61" s="6" t="e">
        <f>VLOOKUP($B61&amp;"|"&amp;Q$1,#REF!,2,0)</f>
        <v>#REF!</v>
      </c>
      <c r="R61" s="6" t="e">
        <f>VLOOKUP($B61&amp;"|"&amp;R$1,#REF!,2,0)</f>
        <v>#REF!</v>
      </c>
      <c r="S61" s="6" t="e">
        <f>VLOOKUP($B61&amp;"|"&amp;S$1,#REF!,2,0)</f>
        <v>#REF!</v>
      </c>
      <c r="T61" s="6" t="e">
        <f>VLOOKUP($B61&amp;"|"&amp;T$1,#REF!,2,0)</f>
        <v>#REF!</v>
      </c>
      <c r="U61" s="6" t="e">
        <f>VLOOKUP($B61&amp;"|"&amp;U$1,#REF!,2,0)</f>
        <v>#REF!</v>
      </c>
      <c r="V61" s="6" t="e">
        <f>VLOOKUP($B61&amp;"|"&amp;V$1,#REF!,2,0)</f>
        <v>#REF!</v>
      </c>
      <c r="W61" s="6" t="e">
        <f>VLOOKUP($B61&amp;"|"&amp;W$1,#REF!,2,0)</f>
        <v>#REF!</v>
      </c>
      <c r="X61" s="6" t="e">
        <f>VLOOKUP($B61&amp;"|"&amp;X$1,#REF!,2,0)</f>
        <v>#REF!</v>
      </c>
      <c r="Y61" s="6" t="e">
        <f>VLOOKUP($B61&amp;"|"&amp;Y$1,#REF!,2,0)</f>
        <v>#REF!</v>
      </c>
      <c r="Z61" s="6" t="e">
        <f>VLOOKUP($B61&amp;"|"&amp;Z$1,#REF!,2,0)</f>
        <v>#REF!</v>
      </c>
      <c r="AB61" s="6" t="e">
        <f t="shared" si="1"/>
        <v>#REF!</v>
      </c>
    </row>
    <row r="62" spans="1:31" ht="15.6">
      <c r="A62" s="5" t="s">
        <v>87</v>
      </c>
      <c r="B62" s="37" t="s">
        <v>282</v>
      </c>
      <c r="C62" s="6" t="e">
        <f>VLOOKUP($B62&amp;"|"&amp;C$1,#REF!,2,0)</f>
        <v>#REF!</v>
      </c>
      <c r="D62" s="6" t="e">
        <f>VLOOKUP($B62&amp;"|"&amp;D$1,#REF!,2,0)</f>
        <v>#REF!</v>
      </c>
      <c r="E62" s="6" t="e">
        <f>VLOOKUP($B62&amp;"|"&amp;E$1,#REF!,2,0)</f>
        <v>#REF!</v>
      </c>
      <c r="F62" s="6" t="e">
        <f>VLOOKUP($B62&amp;"|"&amp;F$1,#REF!,2,0)</f>
        <v>#REF!</v>
      </c>
      <c r="G62" s="6" t="e">
        <f>VLOOKUP($B62&amp;"|"&amp;G$1,#REF!,2,0)</f>
        <v>#REF!</v>
      </c>
      <c r="H62" s="6" t="e">
        <f>VLOOKUP($B62&amp;"|"&amp;H$1,#REF!,2,0)</f>
        <v>#REF!</v>
      </c>
      <c r="I62" s="6" t="e">
        <f>VLOOKUP($B62&amp;"|"&amp;I$1,#REF!,2,0)</f>
        <v>#REF!</v>
      </c>
      <c r="J62" s="6" t="e">
        <f>VLOOKUP($B62&amp;"|"&amp;J$1,#REF!,2,0)</f>
        <v>#REF!</v>
      </c>
      <c r="K62" s="6" t="e">
        <f>VLOOKUP($B62&amp;"|"&amp;K$1,#REF!,2,0)</f>
        <v>#REF!</v>
      </c>
      <c r="L62" s="6" t="e">
        <f>VLOOKUP($B62&amp;"|"&amp;L$1,#REF!,2,0)</f>
        <v>#REF!</v>
      </c>
      <c r="M62" s="6" t="e">
        <f>VLOOKUP($B62&amp;"|"&amp;M$1,#REF!,2,0)</f>
        <v>#REF!</v>
      </c>
      <c r="N62" s="6" t="e">
        <f>VLOOKUP($B62&amp;"|"&amp;N$1,#REF!,2,0)</f>
        <v>#REF!</v>
      </c>
      <c r="O62" s="6" t="e">
        <f>VLOOKUP($B62&amp;"|"&amp;O$1,#REF!,2,0)</f>
        <v>#REF!</v>
      </c>
      <c r="P62" s="6" t="e">
        <f>VLOOKUP($B62&amp;"|"&amp;P$1,#REF!,2,0)</f>
        <v>#REF!</v>
      </c>
      <c r="Q62" s="6" t="e">
        <f>VLOOKUP($B62&amp;"|"&amp;Q$1,#REF!,2,0)</f>
        <v>#REF!</v>
      </c>
      <c r="R62" s="6" t="e">
        <f>VLOOKUP($B62&amp;"|"&amp;R$1,#REF!,2,0)</f>
        <v>#REF!</v>
      </c>
      <c r="S62" s="6" t="e">
        <f>VLOOKUP($B62&amp;"|"&amp;S$1,#REF!,2,0)</f>
        <v>#REF!</v>
      </c>
      <c r="T62" s="6" t="e">
        <f>VLOOKUP($B62&amp;"|"&amp;T$1,#REF!,2,0)</f>
        <v>#REF!</v>
      </c>
      <c r="U62" s="6" t="e">
        <f>VLOOKUP($B62&amp;"|"&amp;U$1,#REF!,2,0)</f>
        <v>#REF!</v>
      </c>
      <c r="V62" s="6" t="e">
        <f>VLOOKUP($B62&amp;"|"&amp;V$1,#REF!,2,0)</f>
        <v>#REF!</v>
      </c>
      <c r="W62" s="6" t="e">
        <f>VLOOKUP($B62&amp;"|"&amp;W$1,#REF!,2,0)</f>
        <v>#REF!</v>
      </c>
      <c r="X62" s="6" t="e">
        <f>VLOOKUP($B62&amp;"|"&amp;X$1,#REF!,2,0)</f>
        <v>#REF!</v>
      </c>
      <c r="Y62" s="6" t="e">
        <f>VLOOKUP($B62&amp;"|"&amp;Y$1,#REF!,2,0)</f>
        <v>#REF!</v>
      </c>
      <c r="Z62" s="6" t="e">
        <f>VLOOKUP($B62&amp;"|"&amp;Z$1,#REF!,2,0)</f>
        <v>#REF!</v>
      </c>
      <c r="AB62" s="6" t="e">
        <f t="shared" si="1"/>
        <v>#REF!</v>
      </c>
    </row>
    <row r="63" spans="1:31" ht="15.6">
      <c r="A63" s="112" t="s">
        <v>84</v>
      </c>
      <c r="B63" s="37" t="s">
        <v>278</v>
      </c>
      <c r="C63" s="6" t="e">
        <f>VLOOKUP($B63&amp;"|"&amp;C$1,#REF!,2,0)</f>
        <v>#REF!</v>
      </c>
      <c r="D63" s="6" t="e">
        <f>VLOOKUP($B63&amp;"|"&amp;D$1,#REF!,2,0)</f>
        <v>#REF!</v>
      </c>
      <c r="E63" s="6" t="e">
        <f>VLOOKUP($B63&amp;"|"&amp;E$1,#REF!,2,0)</f>
        <v>#REF!</v>
      </c>
      <c r="F63" s="6" t="e">
        <f>VLOOKUP($B63&amp;"|"&amp;F$1,#REF!,2,0)</f>
        <v>#REF!</v>
      </c>
      <c r="G63" s="6" t="e">
        <f>VLOOKUP($B63&amp;"|"&amp;G$1,#REF!,2,0)</f>
        <v>#REF!</v>
      </c>
      <c r="H63" s="6" t="e">
        <f>VLOOKUP($B63&amp;"|"&amp;H$1,#REF!,2,0)</f>
        <v>#REF!</v>
      </c>
      <c r="I63" s="6" t="e">
        <f>VLOOKUP($B63&amp;"|"&amp;I$1,#REF!,2,0)</f>
        <v>#REF!</v>
      </c>
      <c r="J63" s="6" t="e">
        <f>VLOOKUP($B63&amp;"|"&amp;J$1,#REF!,2,0)</f>
        <v>#REF!</v>
      </c>
      <c r="K63" s="6" t="e">
        <f>VLOOKUP($B63&amp;"|"&amp;K$1,#REF!,2,0)</f>
        <v>#REF!</v>
      </c>
      <c r="L63" s="6" t="e">
        <f>VLOOKUP($B63&amp;"|"&amp;L$1,#REF!,2,0)</f>
        <v>#REF!</v>
      </c>
      <c r="M63" s="6" t="e">
        <f>VLOOKUP($B63&amp;"|"&amp;M$1,#REF!,2,0)</f>
        <v>#REF!</v>
      </c>
      <c r="N63" s="6" t="e">
        <f>VLOOKUP($B63&amp;"|"&amp;N$1,#REF!,2,0)</f>
        <v>#REF!</v>
      </c>
      <c r="O63" s="6" t="e">
        <f>VLOOKUP($B63&amp;"|"&amp;O$1,#REF!,2,0)</f>
        <v>#REF!</v>
      </c>
      <c r="P63" s="6" t="e">
        <f>VLOOKUP($B63&amp;"|"&amp;P$1,#REF!,2,0)</f>
        <v>#REF!</v>
      </c>
      <c r="Q63" s="6" t="e">
        <f>VLOOKUP($B63&amp;"|"&amp;Q$1,#REF!,2,0)</f>
        <v>#REF!</v>
      </c>
      <c r="R63" s="6" t="e">
        <f>VLOOKUP($B63&amp;"|"&amp;R$1,#REF!,2,0)</f>
        <v>#REF!</v>
      </c>
      <c r="S63" s="6" t="e">
        <f>VLOOKUP($B63&amp;"|"&amp;S$1,#REF!,2,0)</f>
        <v>#REF!</v>
      </c>
      <c r="T63" s="6" t="e">
        <f>VLOOKUP($B63&amp;"|"&amp;T$1,#REF!,2,0)</f>
        <v>#REF!</v>
      </c>
      <c r="U63" s="6" t="e">
        <f>VLOOKUP($B63&amp;"|"&amp;U$1,#REF!,2,0)</f>
        <v>#REF!</v>
      </c>
      <c r="V63" s="6" t="e">
        <f>VLOOKUP($B63&amp;"|"&amp;V$1,#REF!,2,0)</f>
        <v>#REF!</v>
      </c>
      <c r="W63" s="6" t="e">
        <f>VLOOKUP($B63&amp;"|"&amp;W$1,#REF!,2,0)</f>
        <v>#REF!</v>
      </c>
      <c r="X63" s="6" t="e">
        <f>VLOOKUP($B63&amp;"|"&amp;X$1,#REF!,2,0)</f>
        <v>#REF!</v>
      </c>
      <c r="Y63" s="6" t="e">
        <f>VLOOKUP($B63&amp;"|"&amp;Y$1,#REF!,2,0)</f>
        <v>#REF!</v>
      </c>
      <c r="Z63" s="6" t="e">
        <f>VLOOKUP($B63&amp;"|"&amp;Z$1,#REF!,2,0)</f>
        <v>#REF!</v>
      </c>
      <c r="AB63" s="6" t="e">
        <f t="shared" si="1"/>
        <v>#REF!</v>
      </c>
    </row>
    <row r="64" spans="1:31" ht="15.6">
      <c r="A64" s="112" t="s">
        <v>85</v>
      </c>
      <c r="B64" s="37" t="s">
        <v>280</v>
      </c>
      <c r="C64" s="6" t="e">
        <f>VLOOKUP($B64&amp;"|"&amp;C$1,#REF!,2,0)</f>
        <v>#REF!</v>
      </c>
      <c r="D64" s="6" t="e">
        <f>VLOOKUP($B64&amp;"|"&amp;D$1,#REF!,2,0)</f>
        <v>#REF!</v>
      </c>
      <c r="E64" s="6" t="e">
        <f>VLOOKUP($B64&amp;"|"&amp;E$1,#REF!,2,0)</f>
        <v>#REF!</v>
      </c>
      <c r="F64" s="6" t="e">
        <f>VLOOKUP($B64&amp;"|"&amp;F$1,#REF!,2,0)</f>
        <v>#REF!</v>
      </c>
      <c r="G64" s="6" t="e">
        <f>VLOOKUP($B64&amp;"|"&amp;G$1,#REF!,2,0)</f>
        <v>#REF!</v>
      </c>
      <c r="H64" s="6" t="e">
        <f>VLOOKUP($B64&amp;"|"&amp;H$1,#REF!,2,0)</f>
        <v>#REF!</v>
      </c>
      <c r="I64" s="6" t="e">
        <f>VLOOKUP($B64&amp;"|"&amp;I$1,#REF!,2,0)</f>
        <v>#REF!</v>
      </c>
      <c r="J64" s="6" t="e">
        <f>VLOOKUP($B64&amp;"|"&amp;J$1,#REF!,2,0)</f>
        <v>#REF!</v>
      </c>
      <c r="K64" s="6" t="e">
        <f>VLOOKUP($B64&amp;"|"&amp;K$1,#REF!,2,0)</f>
        <v>#REF!</v>
      </c>
      <c r="L64" s="6" t="e">
        <f>VLOOKUP($B64&amp;"|"&amp;L$1,#REF!,2,0)</f>
        <v>#REF!</v>
      </c>
      <c r="M64" s="6" t="e">
        <f>VLOOKUP($B64&amp;"|"&amp;M$1,#REF!,2,0)</f>
        <v>#REF!</v>
      </c>
      <c r="N64" s="6" t="e">
        <f>VLOOKUP($B64&amp;"|"&amp;N$1,#REF!,2,0)</f>
        <v>#REF!</v>
      </c>
      <c r="O64" s="6" t="e">
        <f>VLOOKUP($B64&amp;"|"&amp;O$1,#REF!,2,0)</f>
        <v>#REF!</v>
      </c>
      <c r="P64" s="6" t="e">
        <f>VLOOKUP($B64&amp;"|"&amp;P$1,#REF!,2,0)</f>
        <v>#REF!</v>
      </c>
      <c r="Q64" s="6" t="e">
        <f>VLOOKUP($B64&amp;"|"&amp;Q$1,#REF!,2,0)</f>
        <v>#REF!</v>
      </c>
      <c r="R64" s="6" t="e">
        <f>VLOOKUP($B64&amp;"|"&amp;R$1,#REF!,2,0)</f>
        <v>#REF!</v>
      </c>
      <c r="S64" s="6" t="e">
        <f>VLOOKUP($B64&amp;"|"&amp;S$1,#REF!,2,0)</f>
        <v>#REF!</v>
      </c>
      <c r="T64" s="6" t="e">
        <f>VLOOKUP($B64&amp;"|"&amp;T$1,#REF!,2,0)</f>
        <v>#REF!</v>
      </c>
      <c r="U64" s="6" t="e">
        <f>VLOOKUP($B64&amp;"|"&amp;U$1,#REF!,2,0)</f>
        <v>#REF!</v>
      </c>
      <c r="V64" s="6" t="e">
        <f>VLOOKUP($B64&amp;"|"&amp;V$1,#REF!,2,0)</f>
        <v>#REF!</v>
      </c>
      <c r="W64" s="6" t="e">
        <f>VLOOKUP($B64&amp;"|"&amp;W$1,#REF!,2,0)</f>
        <v>#REF!</v>
      </c>
      <c r="X64" s="6" t="e">
        <f>VLOOKUP($B64&amp;"|"&amp;X$1,#REF!,2,0)</f>
        <v>#REF!</v>
      </c>
      <c r="Y64" s="6" t="e">
        <f>VLOOKUP($B64&amp;"|"&amp;Y$1,#REF!,2,0)</f>
        <v>#REF!</v>
      </c>
      <c r="Z64" s="6" t="e">
        <f>VLOOKUP($B64&amp;"|"&amp;Z$1,#REF!,2,0)</f>
        <v>#REF!</v>
      </c>
      <c r="AB64" s="6" t="e">
        <f t="shared" si="1"/>
        <v>#REF!</v>
      </c>
    </row>
    <row r="65" spans="1:28" ht="15.6">
      <c r="A65" s="112" t="s">
        <v>86</v>
      </c>
      <c r="B65" s="37" t="s">
        <v>281</v>
      </c>
      <c r="C65" s="6" t="e">
        <f>VLOOKUP($B65&amp;"|"&amp;C$1,#REF!,2,0)</f>
        <v>#REF!</v>
      </c>
      <c r="D65" s="6" t="e">
        <f>VLOOKUP($B65&amp;"|"&amp;D$1,#REF!,2,0)</f>
        <v>#REF!</v>
      </c>
      <c r="E65" s="6" t="e">
        <f>VLOOKUP($B65&amp;"|"&amp;E$1,#REF!,2,0)</f>
        <v>#REF!</v>
      </c>
      <c r="F65" s="6" t="e">
        <f>VLOOKUP($B65&amp;"|"&amp;F$1,#REF!,2,0)</f>
        <v>#REF!</v>
      </c>
      <c r="G65" s="6" t="e">
        <f>VLOOKUP($B65&amp;"|"&amp;G$1,#REF!,2,0)</f>
        <v>#REF!</v>
      </c>
      <c r="H65" s="6" t="e">
        <f>VLOOKUP($B65&amp;"|"&amp;H$1,#REF!,2,0)</f>
        <v>#REF!</v>
      </c>
      <c r="I65" s="6" t="e">
        <f>VLOOKUP($B65&amp;"|"&amp;I$1,#REF!,2,0)</f>
        <v>#REF!</v>
      </c>
      <c r="J65" s="6" t="e">
        <f>VLOOKUP($B65&amp;"|"&amp;J$1,#REF!,2,0)</f>
        <v>#REF!</v>
      </c>
      <c r="K65" s="6" t="e">
        <f>VLOOKUP($B65&amp;"|"&amp;K$1,#REF!,2,0)</f>
        <v>#REF!</v>
      </c>
      <c r="L65" s="6" t="e">
        <f>VLOOKUP($B65&amp;"|"&amp;L$1,#REF!,2,0)</f>
        <v>#REF!</v>
      </c>
      <c r="M65" s="6" t="e">
        <f>VLOOKUP($B65&amp;"|"&amp;M$1,#REF!,2,0)</f>
        <v>#REF!</v>
      </c>
      <c r="N65" s="6" t="e">
        <f>VLOOKUP($B65&amp;"|"&amp;N$1,#REF!,2,0)</f>
        <v>#REF!</v>
      </c>
      <c r="O65" s="6" t="e">
        <f>VLOOKUP($B65&amp;"|"&amp;O$1,#REF!,2,0)</f>
        <v>#REF!</v>
      </c>
      <c r="P65" s="6" t="e">
        <f>VLOOKUP($B65&amp;"|"&amp;P$1,#REF!,2,0)</f>
        <v>#REF!</v>
      </c>
      <c r="Q65" s="6" t="e">
        <f>VLOOKUP($B65&amp;"|"&amp;Q$1,#REF!,2,0)</f>
        <v>#REF!</v>
      </c>
      <c r="R65" s="6" t="e">
        <f>VLOOKUP($B65&amp;"|"&amp;R$1,#REF!,2,0)</f>
        <v>#REF!</v>
      </c>
      <c r="S65" s="6" t="e">
        <f>VLOOKUP($B65&amp;"|"&amp;S$1,#REF!,2,0)</f>
        <v>#REF!</v>
      </c>
      <c r="T65" s="6" t="e">
        <f>VLOOKUP($B65&amp;"|"&amp;T$1,#REF!,2,0)</f>
        <v>#REF!</v>
      </c>
      <c r="U65" s="6" t="e">
        <f>VLOOKUP($B65&amp;"|"&amp;U$1,#REF!,2,0)</f>
        <v>#REF!</v>
      </c>
      <c r="V65" s="6" t="e">
        <f>VLOOKUP($B65&amp;"|"&amp;V$1,#REF!,2,0)</f>
        <v>#REF!</v>
      </c>
      <c r="W65" s="6" t="e">
        <f>VLOOKUP($B65&amp;"|"&amp;W$1,#REF!,2,0)</f>
        <v>#REF!</v>
      </c>
      <c r="X65" s="6" t="e">
        <f>VLOOKUP($B65&amp;"|"&amp;X$1,#REF!,2,0)</f>
        <v>#REF!</v>
      </c>
      <c r="Y65" s="6" t="e">
        <f>VLOOKUP($B65&amp;"|"&amp;Y$1,#REF!,2,0)</f>
        <v>#REF!</v>
      </c>
      <c r="Z65" s="6" t="e">
        <f>VLOOKUP($B65&amp;"|"&amp;Z$1,#REF!,2,0)</f>
        <v>#REF!</v>
      </c>
      <c r="AB65" s="6" t="e">
        <f t="shared" si="1"/>
        <v>#REF!</v>
      </c>
    </row>
    <row r="66" spans="1:28" ht="15.6">
      <c r="A66" s="5" t="s">
        <v>88</v>
      </c>
      <c r="B66" s="37" t="s">
        <v>283</v>
      </c>
      <c r="C66" s="6" t="e">
        <f>VLOOKUP($B66&amp;"|"&amp;C$1,#REF!,2,0)</f>
        <v>#REF!</v>
      </c>
      <c r="D66" s="6" t="e">
        <f>VLOOKUP($B66&amp;"|"&amp;D$1,#REF!,2,0)</f>
        <v>#REF!</v>
      </c>
      <c r="E66" s="6" t="e">
        <f>VLOOKUP($B66&amp;"|"&amp;E$1,#REF!,2,0)</f>
        <v>#REF!</v>
      </c>
      <c r="F66" s="6" t="e">
        <f>VLOOKUP($B66&amp;"|"&amp;F$1,#REF!,2,0)</f>
        <v>#REF!</v>
      </c>
      <c r="G66" s="6" t="e">
        <f>VLOOKUP($B66&amp;"|"&amp;G$1,#REF!,2,0)</f>
        <v>#REF!</v>
      </c>
      <c r="H66" s="6" t="e">
        <f>VLOOKUP($B66&amp;"|"&amp;H$1,#REF!,2,0)</f>
        <v>#REF!</v>
      </c>
      <c r="I66" s="6" t="e">
        <f>VLOOKUP($B66&amp;"|"&amp;I$1,#REF!,2,0)</f>
        <v>#REF!</v>
      </c>
      <c r="J66" s="6" t="e">
        <f>VLOOKUP($B66&amp;"|"&amp;J$1,#REF!,2,0)</f>
        <v>#REF!</v>
      </c>
      <c r="K66" s="6" t="e">
        <f>VLOOKUP($B66&amp;"|"&amp;K$1,#REF!,2,0)</f>
        <v>#REF!</v>
      </c>
      <c r="L66" s="6" t="e">
        <f>VLOOKUP($B66&amp;"|"&amp;L$1,#REF!,2,0)</f>
        <v>#REF!</v>
      </c>
      <c r="M66" s="6" t="e">
        <f>VLOOKUP($B66&amp;"|"&amp;M$1,#REF!,2,0)</f>
        <v>#REF!</v>
      </c>
      <c r="N66" s="6" t="e">
        <f>VLOOKUP($B66&amp;"|"&amp;N$1,#REF!,2,0)</f>
        <v>#REF!</v>
      </c>
      <c r="O66" s="6" t="e">
        <f>VLOOKUP($B66&amp;"|"&amp;O$1,#REF!,2,0)</f>
        <v>#REF!</v>
      </c>
      <c r="P66" s="6" t="e">
        <f>VLOOKUP($B66&amp;"|"&amp;P$1,#REF!,2,0)</f>
        <v>#REF!</v>
      </c>
      <c r="Q66" s="6" t="e">
        <f>VLOOKUP($B66&amp;"|"&amp;Q$1,#REF!,2,0)</f>
        <v>#REF!</v>
      </c>
      <c r="R66" s="6" t="e">
        <f>VLOOKUP($B66&amp;"|"&amp;R$1,#REF!,2,0)</f>
        <v>#REF!</v>
      </c>
      <c r="S66" s="6" t="e">
        <f>VLOOKUP($B66&amp;"|"&amp;S$1,#REF!,2,0)</f>
        <v>#REF!</v>
      </c>
      <c r="T66" s="6" t="e">
        <f>VLOOKUP($B66&amp;"|"&amp;T$1,#REF!,2,0)</f>
        <v>#REF!</v>
      </c>
      <c r="U66" s="6" t="e">
        <f>VLOOKUP($B66&amp;"|"&amp;U$1,#REF!,2,0)</f>
        <v>#REF!</v>
      </c>
      <c r="V66" s="6" t="e">
        <f>VLOOKUP($B66&amp;"|"&amp;V$1,#REF!,2,0)</f>
        <v>#REF!</v>
      </c>
      <c r="W66" s="6" t="e">
        <f>VLOOKUP($B66&amp;"|"&amp;W$1,#REF!,2,0)</f>
        <v>#REF!</v>
      </c>
      <c r="X66" s="6" t="e">
        <f>VLOOKUP($B66&amp;"|"&amp;X$1,#REF!,2,0)</f>
        <v>#REF!</v>
      </c>
      <c r="Y66" s="6" t="e">
        <f>VLOOKUP($B66&amp;"|"&amp;Y$1,#REF!,2,0)</f>
        <v>#REF!</v>
      </c>
      <c r="Z66" s="6" t="e">
        <f>VLOOKUP($B66&amp;"|"&amp;Z$1,#REF!,2,0)</f>
        <v>#REF!</v>
      </c>
      <c r="AB66" s="6" t="e">
        <f t="shared" si="1"/>
        <v>#REF!</v>
      </c>
    </row>
    <row r="67" spans="1:28" ht="15.6">
      <c r="A67" s="5" t="s">
        <v>89</v>
      </c>
      <c r="B67" s="37" t="s">
        <v>279</v>
      </c>
      <c r="C67" s="6" t="e">
        <f>VLOOKUP($B67&amp;"|"&amp;C$1,#REF!,2,0)</f>
        <v>#REF!</v>
      </c>
      <c r="D67" s="6" t="e">
        <f>VLOOKUP($B67&amp;"|"&amp;D$1,#REF!,2,0)</f>
        <v>#REF!</v>
      </c>
      <c r="E67" s="6" t="e">
        <f>VLOOKUP($B67&amp;"|"&amp;E$1,#REF!,2,0)</f>
        <v>#REF!</v>
      </c>
      <c r="F67" s="6" t="e">
        <f>VLOOKUP($B67&amp;"|"&amp;F$1,#REF!,2,0)</f>
        <v>#REF!</v>
      </c>
      <c r="G67" s="6" t="e">
        <f>VLOOKUP($B67&amp;"|"&amp;G$1,#REF!,2,0)</f>
        <v>#REF!</v>
      </c>
      <c r="H67" s="6" t="e">
        <f>VLOOKUP($B67&amp;"|"&amp;H$1,#REF!,2,0)</f>
        <v>#REF!</v>
      </c>
      <c r="I67" s="6" t="e">
        <f>VLOOKUP($B67&amp;"|"&amp;I$1,#REF!,2,0)</f>
        <v>#REF!</v>
      </c>
      <c r="J67" s="6" t="e">
        <f>VLOOKUP($B67&amp;"|"&amp;J$1,#REF!,2,0)</f>
        <v>#REF!</v>
      </c>
      <c r="K67" s="6" t="e">
        <f>VLOOKUP($B67&amp;"|"&amp;K$1,#REF!,2,0)</f>
        <v>#REF!</v>
      </c>
      <c r="L67" s="6" t="e">
        <f>VLOOKUP($B67&amp;"|"&amp;L$1,#REF!,2,0)</f>
        <v>#REF!</v>
      </c>
      <c r="M67" s="6" t="e">
        <f>VLOOKUP($B67&amp;"|"&amp;M$1,#REF!,2,0)</f>
        <v>#REF!</v>
      </c>
      <c r="N67" s="6" t="e">
        <f>VLOOKUP($B67&amp;"|"&amp;N$1,#REF!,2,0)</f>
        <v>#REF!</v>
      </c>
      <c r="O67" s="6" t="e">
        <f>VLOOKUP($B67&amp;"|"&amp;O$1,#REF!,2,0)</f>
        <v>#REF!</v>
      </c>
      <c r="P67" s="6" t="e">
        <f>VLOOKUP($B67&amp;"|"&amp;P$1,#REF!,2,0)</f>
        <v>#REF!</v>
      </c>
      <c r="Q67" s="6" t="e">
        <f>VLOOKUP($B67&amp;"|"&amp;Q$1,#REF!,2,0)</f>
        <v>#REF!</v>
      </c>
      <c r="R67" s="6" t="e">
        <f>VLOOKUP($B67&amp;"|"&amp;R$1,#REF!,2,0)</f>
        <v>#REF!</v>
      </c>
      <c r="S67" s="6" t="e">
        <f>VLOOKUP($B67&amp;"|"&amp;S$1,#REF!,2,0)</f>
        <v>#REF!</v>
      </c>
      <c r="T67" s="6" t="e">
        <f>VLOOKUP($B67&amp;"|"&amp;T$1,#REF!,2,0)</f>
        <v>#REF!</v>
      </c>
      <c r="U67" s="6" t="e">
        <f>VLOOKUP($B67&amp;"|"&amp;U$1,#REF!,2,0)</f>
        <v>#REF!</v>
      </c>
      <c r="V67" s="6" t="e">
        <f>VLOOKUP($B67&amp;"|"&amp;V$1,#REF!,2,0)</f>
        <v>#REF!</v>
      </c>
      <c r="W67" s="6" t="e">
        <f>VLOOKUP($B67&amp;"|"&amp;W$1,#REF!,2,0)</f>
        <v>#REF!</v>
      </c>
      <c r="X67" s="6" t="e">
        <f>VLOOKUP($B67&amp;"|"&amp;X$1,#REF!,2,0)</f>
        <v>#REF!</v>
      </c>
      <c r="Y67" s="6" t="e">
        <f>VLOOKUP($B67&amp;"|"&amp;Y$1,#REF!,2,0)</f>
        <v>#REF!</v>
      </c>
      <c r="Z67" s="6" t="e">
        <f>VLOOKUP($B67&amp;"|"&amp;Z$1,#REF!,2,0)</f>
        <v>#REF!</v>
      </c>
      <c r="AB67" s="6" t="e">
        <f t="shared" si="1"/>
        <v>#REF!</v>
      </c>
    </row>
    <row r="68" spans="1:28" ht="15.6">
      <c r="A68" s="5" t="s">
        <v>1062</v>
      </c>
      <c r="B68" s="37" t="s">
        <v>284</v>
      </c>
      <c r="C68" s="6" t="e">
        <f>VLOOKUP($B68&amp;"|"&amp;C$1,#REF!,2,0)</f>
        <v>#REF!</v>
      </c>
      <c r="D68" s="6" t="e">
        <f>VLOOKUP($B68&amp;"|"&amp;D$1,#REF!,2,0)</f>
        <v>#REF!</v>
      </c>
      <c r="E68" s="6" t="e">
        <f>VLOOKUP($B68&amp;"|"&amp;E$1,#REF!,2,0)</f>
        <v>#REF!</v>
      </c>
      <c r="F68" s="6" t="e">
        <f>VLOOKUP($B68&amp;"|"&amp;F$1,#REF!,2,0)</f>
        <v>#REF!</v>
      </c>
      <c r="G68" s="6" t="e">
        <f>VLOOKUP($B68&amp;"|"&amp;G$1,#REF!,2,0)</f>
        <v>#REF!</v>
      </c>
      <c r="H68" s="6" t="e">
        <f>VLOOKUP($B68&amp;"|"&amp;H$1,#REF!,2,0)</f>
        <v>#REF!</v>
      </c>
      <c r="I68" s="6" t="e">
        <f>VLOOKUP($B68&amp;"|"&amp;I$1,#REF!,2,0)</f>
        <v>#REF!</v>
      </c>
      <c r="J68" s="6" t="e">
        <f>VLOOKUP($B68&amp;"|"&amp;J$1,#REF!,2,0)</f>
        <v>#REF!</v>
      </c>
      <c r="K68" s="6" t="e">
        <f>VLOOKUP($B68&amp;"|"&amp;K$1,#REF!,2,0)</f>
        <v>#REF!</v>
      </c>
      <c r="L68" s="6" t="e">
        <f>VLOOKUP($B68&amp;"|"&amp;L$1,#REF!,2,0)</f>
        <v>#REF!</v>
      </c>
      <c r="M68" s="6" t="e">
        <f>VLOOKUP($B68&amp;"|"&amp;M$1,#REF!,2,0)</f>
        <v>#REF!</v>
      </c>
      <c r="N68" s="6" t="e">
        <f>VLOOKUP($B68&amp;"|"&amp;N$1,#REF!,2,0)</f>
        <v>#REF!</v>
      </c>
      <c r="O68" s="6" t="e">
        <f>VLOOKUP($B68&amp;"|"&amp;O$1,#REF!,2,0)</f>
        <v>#REF!</v>
      </c>
      <c r="P68" s="6" t="e">
        <f>VLOOKUP($B68&amp;"|"&amp;P$1,#REF!,2,0)</f>
        <v>#REF!</v>
      </c>
      <c r="Q68" s="6" t="e">
        <f>VLOOKUP($B68&amp;"|"&amp;Q$1,#REF!,2,0)</f>
        <v>#REF!</v>
      </c>
      <c r="R68" s="6" t="e">
        <f>VLOOKUP($B68&amp;"|"&amp;R$1,#REF!,2,0)</f>
        <v>#REF!</v>
      </c>
      <c r="S68" s="6" t="e">
        <f>VLOOKUP($B68&amp;"|"&amp;S$1,#REF!,2,0)</f>
        <v>#REF!</v>
      </c>
      <c r="T68" s="6" t="e">
        <f>VLOOKUP($B68&amp;"|"&amp;T$1,#REF!,2,0)</f>
        <v>#REF!</v>
      </c>
      <c r="U68" s="6" t="e">
        <f>VLOOKUP($B68&amp;"|"&amp;U$1,#REF!,2,0)</f>
        <v>#REF!</v>
      </c>
      <c r="V68" s="6" t="e">
        <f>VLOOKUP($B68&amp;"|"&amp;V$1,#REF!,2,0)</f>
        <v>#REF!</v>
      </c>
      <c r="W68" s="6" t="e">
        <f>VLOOKUP($B68&amp;"|"&amp;W$1,#REF!,2,0)</f>
        <v>#REF!</v>
      </c>
      <c r="X68" s="6" t="e">
        <f>VLOOKUP($B68&amp;"|"&amp;X$1,#REF!,2,0)</f>
        <v>#REF!</v>
      </c>
      <c r="Y68" s="6" t="e">
        <f>VLOOKUP($B68&amp;"|"&amp;Y$1,#REF!,2,0)</f>
        <v>#REF!</v>
      </c>
      <c r="Z68" s="6" t="e">
        <f>VLOOKUP($B68&amp;"|"&amp;Z$1,#REF!,2,0)</f>
        <v>#REF!</v>
      </c>
      <c r="AB68" s="6" t="e">
        <f t="shared" si="1"/>
        <v>#REF!</v>
      </c>
    </row>
    <row r="69" spans="1:28" ht="15.6">
      <c r="A69" s="5"/>
    </row>
    <row r="70" spans="1:28" ht="15.6">
      <c r="A70" s="5"/>
    </row>
    <row r="71" spans="1:28" ht="15.6">
      <c r="A71" s="5"/>
    </row>
    <row r="72" spans="1:28" ht="15.6">
      <c r="A72" s="5"/>
    </row>
    <row r="73" spans="1:28" ht="15.6">
      <c r="A73" s="5"/>
    </row>
    <row r="74" spans="1:28" ht="15.6">
      <c r="A74" s="5"/>
    </row>
  </sheetData>
  <phoneticPr fontId="11"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
  <sheetViews>
    <sheetView zoomScale="80" zoomScaleNormal="80" workbookViewId="0">
      <selection activeCell="F8" sqref="F8"/>
    </sheetView>
  </sheetViews>
  <sheetFormatPr defaultColWidth="17.19921875" defaultRowHeight="13.8"/>
  <sheetData>
    <row r="1" spans="1:40">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c r="AN1" s="2">
        <v>2023</v>
      </c>
    </row>
    <row r="2" spans="1:40">
      <c r="A2" s="2" t="s">
        <v>148</v>
      </c>
      <c r="B2" t="s">
        <v>248</v>
      </c>
      <c r="C2" s="2" t="s">
        <v>103</v>
      </c>
      <c r="D2" s="2" t="s">
        <v>149</v>
      </c>
      <c r="E2" s="2"/>
      <c r="F2" s="2" t="s">
        <v>2</v>
      </c>
      <c r="G2" s="2" t="e">
        <f>VLOOKUP($B2&amp;"|"&amp;G$1,#REF!,2,0)</f>
        <v>#REF!</v>
      </c>
      <c r="H2" s="2" t="e">
        <f>VLOOKUP($B2&amp;"|"&amp;H$1,#REF!,2,0)</f>
        <v>#REF!</v>
      </c>
      <c r="I2" s="2" t="e">
        <f>VLOOKUP($B2&amp;"|"&amp;I$1,#REF!,2,0)</f>
        <v>#REF!</v>
      </c>
      <c r="J2" s="2" t="e">
        <f>VLOOKUP($B2&amp;"|"&amp;J$1,#REF!,2,0)</f>
        <v>#REF!</v>
      </c>
      <c r="K2" s="2" t="e">
        <f>VLOOKUP($B2&amp;"|"&amp;K$1,#REF!,2,0)</f>
        <v>#REF!</v>
      </c>
      <c r="L2" s="2" t="e">
        <f>VLOOKUP($B2&amp;"|"&amp;L$1,#REF!,2,0)</f>
        <v>#REF!</v>
      </c>
      <c r="M2" s="2" t="e">
        <f>VLOOKUP($B2&amp;"|"&amp;M$1,#REF!,2,0)</f>
        <v>#REF!</v>
      </c>
      <c r="N2" s="2" t="e">
        <f>VLOOKUP($B2&amp;"|"&amp;N$1,#REF!,2,0)</f>
        <v>#REF!</v>
      </c>
      <c r="O2" s="2" t="e">
        <f>VLOOKUP($B2&amp;"|"&amp;O$1,#REF!,2,0)</f>
        <v>#REF!</v>
      </c>
      <c r="P2" s="2" t="e">
        <f>VLOOKUP($B2&amp;"|"&amp;P$1,#REF!,2,0)</f>
        <v>#REF!</v>
      </c>
      <c r="Q2" s="2" t="e">
        <f>VLOOKUP($B2&amp;"|"&amp;Q$1,#REF!,2,0)</f>
        <v>#REF!</v>
      </c>
      <c r="R2" s="2" t="e">
        <f>VLOOKUP($B2&amp;"|"&amp;R$1,#REF!,2,0)</f>
        <v>#REF!</v>
      </c>
      <c r="S2" s="2" t="e">
        <f>VLOOKUP($B2&amp;"|"&amp;S$1,#REF!,2,0)</f>
        <v>#REF!</v>
      </c>
      <c r="T2" s="2" t="e">
        <f>VLOOKUP($B2&amp;"|"&amp;T$1,#REF!,2,0)</f>
        <v>#REF!</v>
      </c>
      <c r="U2" s="2" t="e">
        <f>VLOOKUP($B2&amp;"|"&amp;U$1,#REF!,2,0)</f>
        <v>#REF!</v>
      </c>
      <c r="V2" s="2" t="e">
        <f>VLOOKUP($B2&amp;"|"&amp;V$1,#REF!,2,0)</f>
        <v>#REF!</v>
      </c>
      <c r="W2" s="2" t="e">
        <f>VLOOKUP($B2&amp;"|"&amp;W$1,#REF!,2,0)</f>
        <v>#REF!</v>
      </c>
      <c r="X2" s="2" t="e">
        <f>VLOOKUP($B2&amp;"|"&amp;X$1,#REF!,2,0)</f>
        <v>#REF!</v>
      </c>
      <c r="Y2" s="2" t="e">
        <f>VLOOKUP($B2&amp;"|"&amp;Y$1,#REF!,2,0)</f>
        <v>#REF!</v>
      </c>
      <c r="Z2" s="2" t="e">
        <f>VLOOKUP($B2&amp;"|"&amp;Z$1,#REF!,2,0)</f>
        <v>#REF!</v>
      </c>
      <c r="AA2" s="2" t="e">
        <f>VLOOKUP($B2&amp;"|"&amp;AA$1,#REF!,2,0)</f>
        <v>#REF!</v>
      </c>
      <c r="AB2" s="2" t="e">
        <f>VLOOKUP($B2&amp;"|"&amp;AB$1,#REF!,2,0)</f>
        <v>#REF!</v>
      </c>
      <c r="AC2" s="2" t="e">
        <f>VLOOKUP($B2&amp;"|"&amp;AC$1,#REF!,2,0)</f>
        <v>#REF!</v>
      </c>
      <c r="AD2" s="2" t="e">
        <f>VLOOKUP($B2&amp;"|"&amp;AD$1,#REF!,2,0)</f>
        <v>#REF!</v>
      </c>
      <c r="AE2" s="2" t="e">
        <f>VLOOKUP($B2&amp;"|"&amp;AE$1,#REF!,2,0)</f>
        <v>#REF!</v>
      </c>
      <c r="AF2" s="2" t="e">
        <f>VLOOKUP($B2&amp;"|"&amp;AF$1,#REF!,2,0)</f>
        <v>#REF!</v>
      </c>
      <c r="AG2" s="2" t="e">
        <f>VLOOKUP($B2&amp;"|"&amp;AG$1,#REF!,2,0)</f>
        <v>#REF!</v>
      </c>
      <c r="AH2" s="2" t="e">
        <f>VLOOKUP($B2&amp;"|"&amp;AH$1,#REF!,2,0)</f>
        <v>#REF!</v>
      </c>
      <c r="AI2" s="2" t="e">
        <f>VLOOKUP($B2&amp;"|"&amp;AI$1,#REF!,2,0)</f>
        <v>#REF!</v>
      </c>
      <c r="AJ2" s="2" t="e">
        <f>VLOOKUP($B2&amp;"|"&amp;AJ$1,#REF!,2,0)</f>
        <v>#REF!</v>
      </c>
      <c r="AK2" s="2" t="e">
        <f>VLOOKUP($B2&amp;"|"&amp;AK$1,#REF!,2,0)</f>
        <v>#REF!</v>
      </c>
      <c r="AL2" s="2" t="e">
        <f>VLOOKUP($B2&amp;"|"&amp;AL$1,#REF!,2,0)</f>
        <v>#REF!</v>
      </c>
      <c r="AM2" s="2" t="e">
        <f>VLOOKUP($B2&amp;"|"&amp;AM$1,#REF!,2,0)</f>
        <v>#REF!</v>
      </c>
      <c r="AN2" s="2" t="e">
        <f>VLOOKUP($B2&amp;"|"&amp;AN$1,#REF!,2,0)</f>
        <v>#REF!</v>
      </c>
    </row>
    <row r="3" spans="1:40">
      <c r="A3" s="2" t="s">
        <v>150</v>
      </c>
      <c r="B3" t="s">
        <v>227</v>
      </c>
      <c r="C3" s="2" t="s">
        <v>103</v>
      </c>
      <c r="D3" s="2" t="s">
        <v>194</v>
      </c>
      <c r="E3" s="2"/>
      <c r="F3" s="2" t="s">
        <v>2</v>
      </c>
      <c r="G3" s="2" t="e">
        <f>VLOOKUP($B3&amp;"|"&amp;G$1,#REF!,2,0)</f>
        <v>#REF!</v>
      </c>
      <c r="H3" s="2" t="e">
        <f>VLOOKUP($B3&amp;"|"&amp;H$1,#REF!,2,0)</f>
        <v>#REF!</v>
      </c>
      <c r="I3" s="2" t="e">
        <f>VLOOKUP($B3&amp;"|"&amp;I$1,#REF!,2,0)</f>
        <v>#REF!</v>
      </c>
      <c r="J3" s="2" t="e">
        <f>VLOOKUP($B3&amp;"|"&amp;J$1,#REF!,2,0)</f>
        <v>#REF!</v>
      </c>
      <c r="K3" s="2" t="e">
        <f>VLOOKUP($B3&amp;"|"&amp;K$1,#REF!,2,0)</f>
        <v>#REF!</v>
      </c>
      <c r="L3" s="2" t="e">
        <f>VLOOKUP($B3&amp;"|"&amp;L$1,#REF!,2,0)</f>
        <v>#REF!</v>
      </c>
      <c r="M3" s="2" t="e">
        <f>VLOOKUP($B3&amp;"|"&amp;M$1,#REF!,2,0)</f>
        <v>#REF!</v>
      </c>
      <c r="N3" s="2" t="e">
        <f>VLOOKUP($B3&amp;"|"&amp;N$1,#REF!,2,0)</f>
        <v>#REF!</v>
      </c>
      <c r="O3" s="2" t="e">
        <f>VLOOKUP($B3&amp;"|"&amp;O$1,#REF!,2,0)</f>
        <v>#REF!</v>
      </c>
      <c r="P3" s="2" t="e">
        <f>VLOOKUP($B3&amp;"|"&amp;P$1,#REF!,2,0)</f>
        <v>#REF!</v>
      </c>
      <c r="Q3" s="2" t="e">
        <f>VLOOKUP($B3&amp;"|"&amp;Q$1,#REF!,2,0)</f>
        <v>#REF!</v>
      </c>
      <c r="R3" s="2" t="e">
        <f>VLOOKUP($B3&amp;"|"&amp;R$1,#REF!,2,0)</f>
        <v>#REF!</v>
      </c>
      <c r="S3" s="2" t="e">
        <f>VLOOKUP($B3&amp;"|"&amp;S$1,#REF!,2,0)</f>
        <v>#REF!</v>
      </c>
      <c r="T3" s="2" t="e">
        <f>VLOOKUP($B3&amp;"|"&amp;T$1,#REF!,2,0)</f>
        <v>#REF!</v>
      </c>
      <c r="U3" s="2" t="e">
        <f>VLOOKUP($B3&amp;"|"&amp;U$1,#REF!,2,0)</f>
        <v>#REF!</v>
      </c>
      <c r="V3" s="2" t="e">
        <f>VLOOKUP($B3&amp;"|"&amp;V$1,#REF!,2,0)</f>
        <v>#REF!</v>
      </c>
      <c r="W3" s="2" t="e">
        <f>VLOOKUP($B3&amp;"|"&amp;W$1,#REF!,2,0)</f>
        <v>#REF!</v>
      </c>
      <c r="X3" s="2" t="e">
        <f>VLOOKUP($B3&amp;"|"&amp;X$1,#REF!,2,0)</f>
        <v>#REF!</v>
      </c>
      <c r="Y3" s="2" t="e">
        <f>VLOOKUP($B3&amp;"|"&amp;Y$1,#REF!,2,0)</f>
        <v>#REF!</v>
      </c>
      <c r="Z3" s="2" t="e">
        <f>VLOOKUP($B3&amp;"|"&amp;Z$1,#REF!,2,0)</f>
        <v>#REF!</v>
      </c>
      <c r="AA3" s="2" t="e">
        <f>VLOOKUP($B3&amp;"|"&amp;AA$1,#REF!,2,0)</f>
        <v>#REF!</v>
      </c>
      <c r="AB3" s="2" t="e">
        <f>VLOOKUP($B3&amp;"|"&amp;AB$1,#REF!,2,0)</f>
        <v>#REF!</v>
      </c>
      <c r="AC3" s="2" t="e">
        <f>VLOOKUP($B3&amp;"|"&amp;AC$1,#REF!,2,0)</f>
        <v>#REF!</v>
      </c>
      <c r="AD3" s="2" t="e">
        <f>VLOOKUP($B3&amp;"|"&amp;AD$1,#REF!,2,0)</f>
        <v>#REF!</v>
      </c>
      <c r="AE3" s="2" t="e">
        <f>VLOOKUP($B3&amp;"|"&amp;AE$1,#REF!,2,0)</f>
        <v>#REF!</v>
      </c>
      <c r="AF3" s="2" t="e">
        <f>VLOOKUP($B3&amp;"|"&amp;AF$1,#REF!,2,0)</f>
        <v>#REF!</v>
      </c>
      <c r="AG3" s="2" t="e">
        <f>VLOOKUP($B3&amp;"|"&amp;AG$1,#REF!,2,0)</f>
        <v>#REF!</v>
      </c>
      <c r="AH3" s="2" t="e">
        <f>VLOOKUP($B3&amp;"|"&amp;AH$1,#REF!,2,0)</f>
        <v>#REF!</v>
      </c>
      <c r="AI3" s="2" t="e">
        <f>VLOOKUP($B3&amp;"|"&amp;AI$1,#REF!,2,0)</f>
        <v>#REF!</v>
      </c>
      <c r="AJ3" s="2" t="e">
        <f>VLOOKUP($B3&amp;"|"&amp;AJ$1,#REF!,2,0)</f>
        <v>#REF!</v>
      </c>
      <c r="AK3" s="2" t="e">
        <f>VLOOKUP($B3&amp;"|"&amp;AK$1,#REF!,2,0)</f>
        <v>#REF!</v>
      </c>
      <c r="AL3" s="2" t="e">
        <f>VLOOKUP($B3&amp;"|"&amp;AL$1,#REF!,2,0)</f>
        <v>#REF!</v>
      </c>
      <c r="AM3" s="2" t="e">
        <f>VLOOKUP($B3&amp;"|"&amp;AM$1,#REF!,2,0)</f>
        <v>#REF!</v>
      </c>
      <c r="AN3" s="2" t="e">
        <f>VLOOKUP($B3&amp;"|"&amp;AN$1,#REF!,2,0)</f>
        <v>#REF!</v>
      </c>
    </row>
    <row r="5" spans="1:40">
      <c r="E5" t="s">
        <v>1095</v>
      </c>
    </row>
    <row r="6" spans="1:40">
      <c r="D6" s="2" t="s">
        <v>149</v>
      </c>
      <c r="E6" s="8" t="e">
        <f>AN2-AM2</f>
        <v>#REF!</v>
      </c>
      <c r="F6" s="23" t="e">
        <f>AN2/AM2-1</f>
        <v>#REF!</v>
      </c>
    </row>
    <row r="7" spans="1:40">
      <c r="D7" s="2" t="s">
        <v>151</v>
      </c>
      <c r="E7" s="8" t="e">
        <f>AN3-AM3</f>
        <v>#REF!</v>
      </c>
      <c r="F7" s="23" t="e">
        <f>AN3/AM3-1</f>
        <v>#REF!</v>
      </c>
    </row>
    <row r="8" spans="1:40">
      <c r="A8" s="2"/>
    </row>
    <row r="9" spans="1:40">
      <c r="A9"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68"/>
  <sheetViews>
    <sheetView zoomScale="80" zoomScaleNormal="80" workbookViewId="0">
      <selection activeCell="D3" sqref="D3"/>
    </sheetView>
  </sheetViews>
  <sheetFormatPr defaultColWidth="17.19921875" defaultRowHeight="13.8"/>
  <sheetData>
    <row r="1" spans="1:39">
      <c r="A1" s="2" t="s">
        <v>69</v>
      </c>
      <c r="B1" s="2" t="s">
        <v>0</v>
      </c>
      <c r="C1" s="1">
        <v>32874</v>
      </c>
      <c r="D1" s="1">
        <v>44197</v>
      </c>
      <c r="E1" s="2"/>
      <c r="F1" s="2" t="s">
        <v>1</v>
      </c>
      <c r="G1" s="2">
        <v>1990</v>
      </c>
      <c r="H1" s="2">
        <v>1991</v>
      </c>
      <c r="I1" s="2">
        <v>1992</v>
      </c>
      <c r="J1" s="2">
        <v>1993</v>
      </c>
      <c r="K1" s="2">
        <v>1994</v>
      </c>
      <c r="L1" s="2">
        <v>1995</v>
      </c>
      <c r="M1" s="2">
        <v>1996</v>
      </c>
      <c r="N1" s="2">
        <v>1997</v>
      </c>
      <c r="O1" s="2">
        <v>1998</v>
      </c>
      <c r="P1" s="2">
        <v>1999</v>
      </c>
      <c r="Q1" s="2">
        <v>2000</v>
      </c>
      <c r="R1" s="2">
        <v>2001</v>
      </c>
      <c r="S1" s="2">
        <v>2002</v>
      </c>
      <c r="T1" s="2">
        <v>2003</v>
      </c>
      <c r="U1" s="2">
        <v>2004</v>
      </c>
      <c r="V1" s="2">
        <v>2005</v>
      </c>
      <c r="W1" s="2">
        <v>2006</v>
      </c>
      <c r="X1" s="2">
        <v>2007</v>
      </c>
      <c r="Y1" s="2">
        <v>2008</v>
      </c>
      <c r="Z1" s="2">
        <v>2009</v>
      </c>
      <c r="AA1" s="2">
        <v>2010</v>
      </c>
      <c r="AB1" s="2">
        <v>2011</v>
      </c>
      <c r="AC1" s="2">
        <v>2012</v>
      </c>
      <c r="AD1" s="2">
        <v>2013</v>
      </c>
      <c r="AE1" s="2">
        <v>2014</v>
      </c>
      <c r="AF1" s="2">
        <v>2015</v>
      </c>
      <c r="AG1" s="2">
        <v>2016</v>
      </c>
      <c r="AH1" s="2">
        <v>2017</v>
      </c>
      <c r="AI1" s="2">
        <v>2018</v>
      </c>
      <c r="AJ1" s="2">
        <v>2019</v>
      </c>
      <c r="AK1" s="2">
        <v>2020</v>
      </c>
      <c r="AL1" s="2">
        <v>2021</v>
      </c>
      <c r="AM1" s="2">
        <v>2022</v>
      </c>
    </row>
    <row r="2" spans="1:39">
      <c r="A2" s="2" t="s">
        <v>102</v>
      </c>
      <c r="B2" t="s">
        <v>236</v>
      </c>
      <c r="C2" s="2" t="s">
        <v>130</v>
      </c>
      <c r="D2" s="2" t="s">
        <v>104</v>
      </c>
      <c r="E2" s="2"/>
      <c r="F2" s="2" t="s">
        <v>2</v>
      </c>
      <c r="G2" s="35" t="e">
        <f>VLOOKUP($B2&amp;"|"&amp;G$1,#REF!,2,0)</f>
        <v>#REF!</v>
      </c>
      <c r="H2" s="35" t="e">
        <f>VLOOKUP($B2&amp;"|"&amp;H$1,#REF!,2,0)</f>
        <v>#REF!</v>
      </c>
      <c r="I2" s="35" t="e">
        <f>VLOOKUP($B2&amp;"|"&amp;I$1,#REF!,2,0)</f>
        <v>#REF!</v>
      </c>
      <c r="J2" s="35" t="e">
        <f>VLOOKUP($B2&amp;"|"&amp;J$1,#REF!,2,0)</f>
        <v>#REF!</v>
      </c>
      <c r="K2" s="35" t="e">
        <f>VLOOKUP($B2&amp;"|"&amp;K$1,#REF!,2,0)</f>
        <v>#REF!</v>
      </c>
      <c r="L2" s="35" t="e">
        <f>VLOOKUP($B2&amp;"|"&amp;L$1,#REF!,2,0)</f>
        <v>#REF!</v>
      </c>
      <c r="M2" s="35" t="e">
        <f>VLOOKUP($B2&amp;"|"&amp;M$1,#REF!,2,0)</f>
        <v>#REF!</v>
      </c>
      <c r="N2" s="35" t="e">
        <f>VLOOKUP($B2&amp;"|"&amp;N$1,#REF!,2,0)</f>
        <v>#REF!</v>
      </c>
      <c r="O2" s="35" t="e">
        <f>VLOOKUP($B2&amp;"|"&amp;O$1,#REF!,2,0)</f>
        <v>#REF!</v>
      </c>
      <c r="P2" s="35" t="e">
        <f>VLOOKUP($B2&amp;"|"&amp;P$1,#REF!,2,0)</f>
        <v>#REF!</v>
      </c>
      <c r="Q2" s="35" t="e">
        <f>VLOOKUP($B2&amp;"|"&amp;Q$1,#REF!,2,0)</f>
        <v>#REF!</v>
      </c>
      <c r="R2" s="35" t="e">
        <f>VLOOKUP($B2&amp;"|"&amp;R$1,#REF!,2,0)</f>
        <v>#REF!</v>
      </c>
      <c r="S2" s="35" t="e">
        <f>VLOOKUP($B2&amp;"|"&amp;S$1,#REF!,2,0)</f>
        <v>#REF!</v>
      </c>
      <c r="T2" s="35" t="e">
        <f>VLOOKUP($B2&amp;"|"&amp;T$1,#REF!,2,0)</f>
        <v>#REF!</v>
      </c>
      <c r="U2" s="35" t="e">
        <f>VLOOKUP($B2&amp;"|"&amp;U$1,#REF!,2,0)</f>
        <v>#REF!</v>
      </c>
      <c r="V2" s="35" t="e">
        <f>VLOOKUP($B2&amp;"|"&amp;V$1,#REF!,2,0)</f>
        <v>#REF!</v>
      </c>
      <c r="W2" s="35" t="e">
        <f>VLOOKUP($B2&amp;"|"&amp;W$1,#REF!,2,0)</f>
        <v>#REF!</v>
      </c>
      <c r="X2" s="35" t="e">
        <f>VLOOKUP($B2&amp;"|"&amp;X$1,#REF!,2,0)</f>
        <v>#REF!</v>
      </c>
      <c r="Y2" s="35" t="e">
        <f>VLOOKUP($B2&amp;"|"&amp;Y$1,#REF!,2,0)</f>
        <v>#REF!</v>
      </c>
      <c r="Z2" s="35" t="e">
        <f>VLOOKUP($B2&amp;"|"&amp;Z$1,#REF!,2,0)</f>
        <v>#REF!</v>
      </c>
      <c r="AA2" s="35" t="e">
        <f>VLOOKUP($B2&amp;"|"&amp;AA$1,#REF!,2,0)</f>
        <v>#REF!</v>
      </c>
      <c r="AB2" s="35" t="e">
        <f>VLOOKUP($B2&amp;"|"&amp;AB$1,#REF!,2,0)</f>
        <v>#REF!</v>
      </c>
      <c r="AC2" s="35" t="e">
        <f>VLOOKUP($B2&amp;"|"&amp;AC$1,#REF!,2,0)</f>
        <v>#REF!</v>
      </c>
      <c r="AD2" s="35" t="e">
        <f>VLOOKUP($B2&amp;"|"&amp;AD$1,#REF!,2,0)</f>
        <v>#REF!</v>
      </c>
      <c r="AE2" s="35" t="e">
        <f>VLOOKUP($B2&amp;"|"&amp;AE$1,#REF!,2,0)</f>
        <v>#REF!</v>
      </c>
      <c r="AF2" s="35" t="e">
        <f>VLOOKUP($B2&amp;"|"&amp;AF$1,#REF!,2,0)</f>
        <v>#REF!</v>
      </c>
      <c r="AG2" s="35" t="e">
        <f>VLOOKUP($B2&amp;"|"&amp;AG$1,#REF!,2,0)</f>
        <v>#REF!</v>
      </c>
      <c r="AH2" s="35" t="e">
        <f>VLOOKUP($B2&amp;"|"&amp;AH$1,#REF!,2,0)</f>
        <v>#REF!</v>
      </c>
      <c r="AI2" s="35" t="e">
        <f>VLOOKUP($B2&amp;"|"&amp;AI$1,#REF!,2,0)</f>
        <v>#REF!</v>
      </c>
      <c r="AJ2" s="35" t="e">
        <f>VLOOKUP($B2&amp;"|"&amp;AJ$1,#REF!,2,0)</f>
        <v>#REF!</v>
      </c>
      <c r="AK2" s="35" t="e">
        <f>VLOOKUP($B2&amp;"|"&amp;AK$1,#REF!,2,0)</f>
        <v>#REF!</v>
      </c>
      <c r="AL2" s="35" t="e">
        <f>VLOOKUP($B2&amp;"|"&amp;AL$1,#REF!,2,0)</f>
        <v>#REF!</v>
      </c>
      <c r="AM2" s="35" t="e">
        <f>VLOOKUP($B2&amp;"|"&amp;AM$1,#REF!,2,0)</f>
        <v>#REF!</v>
      </c>
    </row>
    <row r="3" spans="1:39">
      <c r="A3" s="2" t="s">
        <v>152</v>
      </c>
      <c r="B3" t="s">
        <v>301</v>
      </c>
      <c r="C3" s="2" t="s">
        <v>153</v>
      </c>
      <c r="D3" s="2" t="s">
        <v>154</v>
      </c>
      <c r="E3" s="2" t="s">
        <v>105</v>
      </c>
      <c r="F3" s="2" t="s">
        <v>2</v>
      </c>
      <c r="G3" s="35" t="e">
        <f>VLOOKUP($B3&amp;"|"&amp;G$1,#REF!,2,0)</f>
        <v>#REF!</v>
      </c>
      <c r="H3" s="35" t="e">
        <f>VLOOKUP($B3&amp;"|"&amp;H$1,#REF!,2,0)</f>
        <v>#REF!</v>
      </c>
      <c r="I3" s="35" t="e">
        <f>VLOOKUP($B3&amp;"|"&amp;I$1,#REF!,2,0)</f>
        <v>#REF!</v>
      </c>
      <c r="J3" s="35" t="e">
        <f>VLOOKUP($B3&amp;"|"&amp;J$1,#REF!,2,0)</f>
        <v>#REF!</v>
      </c>
      <c r="K3" s="35" t="e">
        <f>VLOOKUP($B3&amp;"|"&amp;K$1,#REF!,2,0)</f>
        <v>#REF!</v>
      </c>
      <c r="L3" s="35" t="e">
        <f>VLOOKUP($B3&amp;"|"&amp;L$1,#REF!,2,0)</f>
        <v>#REF!</v>
      </c>
      <c r="M3" s="35" t="e">
        <f>VLOOKUP($B3&amp;"|"&amp;M$1,#REF!,2,0)</f>
        <v>#REF!</v>
      </c>
      <c r="N3" s="35" t="e">
        <f>VLOOKUP($B3&amp;"|"&amp;N$1,#REF!,2,0)</f>
        <v>#REF!</v>
      </c>
      <c r="O3" s="35" t="e">
        <f>VLOOKUP($B3&amp;"|"&amp;O$1,#REF!,2,0)</f>
        <v>#REF!</v>
      </c>
      <c r="P3" s="35" t="e">
        <f>VLOOKUP($B3&amp;"|"&amp;P$1,#REF!,2,0)</f>
        <v>#REF!</v>
      </c>
      <c r="Q3" s="35" t="e">
        <f>VLOOKUP($B3&amp;"|"&amp;Q$1,#REF!,2,0)</f>
        <v>#REF!</v>
      </c>
      <c r="R3" s="35" t="e">
        <f>VLOOKUP($B3&amp;"|"&amp;R$1,#REF!,2,0)</f>
        <v>#REF!</v>
      </c>
      <c r="S3" s="35" t="e">
        <f>VLOOKUP($B3&amp;"|"&amp;S$1,#REF!,2,0)</f>
        <v>#REF!</v>
      </c>
      <c r="T3" s="35" t="e">
        <f>VLOOKUP($B3&amp;"|"&amp;T$1,#REF!,2,0)</f>
        <v>#REF!</v>
      </c>
      <c r="U3" s="35" t="e">
        <f>VLOOKUP($B3&amp;"|"&amp;U$1,#REF!,2,0)</f>
        <v>#REF!</v>
      </c>
      <c r="V3" s="35" t="e">
        <f>VLOOKUP($B3&amp;"|"&amp;V$1,#REF!,2,0)</f>
        <v>#REF!</v>
      </c>
      <c r="W3" s="35" t="e">
        <f>VLOOKUP($B3&amp;"|"&amp;W$1,#REF!,2,0)</f>
        <v>#REF!</v>
      </c>
      <c r="X3" s="35" t="e">
        <f>VLOOKUP($B3&amp;"|"&amp;X$1,#REF!,2,0)</f>
        <v>#REF!</v>
      </c>
      <c r="Y3" s="35" t="e">
        <f>VLOOKUP($B3&amp;"|"&amp;Y$1,#REF!,2,0)</f>
        <v>#REF!</v>
      </c>
      <c r="Z3" s="35" t="e">
        <f>VLOOKUP($B3&amp;"|"&amp;Z$1,#REF!,2,0)</f>
        <v>#REF!</v>
      </c>
      <c r="AA3" s="35" t="e">
        <f>VLOOKUP($B3&amp;"|"&amp;AA$1,#REF!,2,0)</f>
        <v>#REF!</v>
      </c>
      <c r="AB3" s="35" t="e">
        <f>VLOOKUP($B3&amp;"|"&amp;AB$1,#REF!,2,0)</f>
        <v>#REF!</v>
      </c>
      <c r="AC3" s="35" t="e">
        <f>VLOOKUP($B3&amp;"|"&amp;AC$1,#REF!,2,0)</f>
        <v>#REF!</v>
      </c>
      <c r="AD3" s="35" t="e">
        <f>VLOOKUP($B3&amp;"|"&amp;AD$1,#REF!,2,0)</f>
        <v>#REF!</v>
      </c>
      <c r="AE3" s="35" t="e">
        <f>VLOOKUP($B3&amp;"|"&amp;AE$1,#REF!,2,0)</f>
        <v>#REF!</v>
      </c>
      <c r="AF3" s="35" t="e">
        <f>VLOOKUP($B3&amp;"|"&amp;AF$1,#REF!,2,0)</f>
        <v>#REF!</v>
      </c>
      <c r="AG3" s="35" t="e">
        <f>VLOOKUP($B3&amp;"|"&amp;AG$1,#REF!,2,0)</f>
        <v>#REF!</v>
      </c>
      <c r="AH3" s="35" t="e">
        <f>VLOOKUP($B3&amp;"|"&amp;AH$1,#REF!,2,0)</f>
        <v>#REF!</v>
      </c>
      <c r="AI3" s="35" t="e">
        <f>VLOOKUP($B3&amp;"|"&amp;AI$1,#REF!,2,0)</f>
        <v>#REF!</v>
      </c>
      <c r="AJ3" s="35" t="e">
        <f>VLOOKUP($B3&amp;"|"&amp;AJ$1,#REF!,2,0)</f>
        <v>#REF!</v>
      </c>
      <c r="AK3" s="35" t="e">
        <f>VLOOKUP($B3&amp;"|"&amp;AK$1,#REF!,2,0)</f>
        <v>#REF!</v>
      </c>
      <c r="AL3" s="35" t="e">
        <f>VLOOKUP($B3&amp;"|"&amp;AL$1,#REF!,2,0)</f>
        <v>#REF!</v>
      </c>
      <c r="AM3" s="35" t="e">
        <f>VLOOKUP($B3&amp;"|"&amp;AM$1,#REF!,2,0)</f>
        <v>#REF!</v>
      </c>
    </row>
    <row r="4" spans="1:39">
      <c r="A4" s="2" t="s">
        <v>155</v>
      </c>
      <c r="B4" t="s">
        <v>302</v>
      </c>
      <c r="C4" s="2" t="s">
        <v>153</v>
      </c>
      <c r="D4" s="2" t="s">
        <v>156</v>
      </c>
      <c r="E4" s="2" t="s">
        <v>105</v>
      </c>
      <c r="F4" s="2" t="s">
        <v>2</v>
      </c>
      <c r="G4" s="35" t="e">
        <f>VLOOKUP($B4&amp;"|"&amp;G$1,#REF!,2,0)</f>
        <v>#REF!</v>
      </c>
      <c r="H4" s="35" t="e">
        <f>VLOOKUP($B4&amp;"|"&amp;H$1,#REF!,2,0)</f>
        <v>#REF!</v>
      </c>
      <c r="I4" s="35" t="e">
        <f>VLOOKUP($B4&amp;"|"&amp;I$1,#REF!,2,0)</f>
        <v>#REF!</v>
      </c>
      <c r="J4" s="35" t="e">
        <f>VLOOKUP($B4&amp;"|"&amp;J$1,#REF!,2,0)</f>
        <v>#REF!</v>
      </c>
      <c r="K4" s="35" t="e">
        <f>VLOOKUP($B4&amp;"|"&amp;K$1,#REF!,2,0)</f>
        <v>#REF!</v>
      </c>
      <c r="L4" s="35" t="e">
        <f>VLOOKUP($B4&amp;"|"&amp;L$1,#REF!,2,0)</f>
        <v>#REF!</v>
      </c>
      <c r="M4" s="35" t="e">
        <f>VLOOKUP($B4&amp;"|"&amp;M$1,#REF!,2,0)</f>
        <v>#REF!</v>
      </c>
      <c r="N4" s="35" t="e">
        <f>VLOOKUP($B4&amp;"|"&amp;N$1,#REF!,2,0)</f>
        <v>#REF!</v>
      </c>
      <c r="O4" s="35" t="e">
        <f>VLOOKUP($B4&amp;"|"&amp;O$1,#REF!,2,0)</f>
        <v>#REF!</v>
      </c>
      <c r="P4" s="35" t="e">
        <f>VLOOKUP($B4&amp;"|"&amp;P$1,#REF!,2,0)</f>
        <v>#REF!</v>
      </c>
      <c r="Q4" s="35" t="e">
        <f>VLOOKUP($B4&amp;"|"&amp;Q$1,#REF!,2,0)</f>
        <v>#REF!</v>
      </c>
      <c r="R4" s="35" t="e">
        <f>VLOOKUP($B4&amp;"|"&amp;R$1,#REF!,2,0)</f>
        <v>#REF!</v>
      </c>
      <c r="S4" s="35" t="e">
        <f>VLOOKUP($B4&amp;"|"&amp;S$1,#REF!,2,0)</f>
        <v>#REF!</v>
      </c>
      <c r="T4" s="35" t="e">
        <f>VLOOKUP($B4&amp;"|"&amp;T$1,#REF!,2,0)</f>
        <v>#REF!</v>
      </c>
      <c r="U4" s="35" t="e">
        <f>VLOOKUP($B4&amp;"|"&amp;U$1,#REF!,2,0)</f>
        <v>#REF!</v>
      </c>
      <c r="V4" s="35" t="e">
        <f>VLOOKUP($B4&amp;"|"&amp;V$1,#REF!,2,0)</f>
        <v>#REF!</v>
      </c>
      <c r="W4" s="35" t="e">
        <f>VLOOKUP($B4&amp;"|"&amp;W$1,#REF!,2,0)</f>
        <v>#REF!</v>
      </c>
      <c r="X4" s="35" t="e">
        <f>VLOOKUP($B4&amp;"|"&amp;X$1,#REF!,2,0)</f>
        <v>#REF!</v>
      </c>
      <c r="Y4" s="35" t="e">
        <f>VLOOKUP($B4&amp;"|"&amp;Y$1,#REF!,2,0)</f>
        <v>#REF!</v>
      </c>
      <c r="Z4" s="35" t="e">
        <f>VLOOKUP($B4&amp;"|"&amp;Z$1,#REF!,2,0)</f>
        <v>#REF!</v>
      </c>
      <c r="AA4" s="35" t="e">
        <f>VLOOKUP($B4&amp;"|"&amp;AA$1,#REF!,2,0)</f>
        <v>#REF!</v>
      </c>
      <c r="AB4" s="35" t="e">
        <f>VLOOKUP($B4&amp;"|"&amp;AB$1,#REF!,2,0)</f>
        <v>#REF!</v>
      </c>
      <c r="AC4" s="35" t="e">
        <f>VLOOKUP($B4&amp;"|"&amp;AC$1,#REF!,2,0)</f>
        <v>#REF!</v>
      </c>
      <c r="AD4" s="35" t="e">
        <f>VLOOKUP($B4&amp;"|"&amp;AD$1,#REF!,2,0)</f>
        <v>#REF!</v>
      </c>
      <c r="AE4" s="35" t="e">
        <f>VLOOKUP($B4&amp;"|"&amp;AE$1,#REF!,2,0)</f>
        <v>#REF!</v>
      </c>
      <c r="AF4" s="35" t="e">
        <f>VLOOKUP($B4&amp;"|"&amp;AF$1,#REF!,2,0)</f>
        <v>#REF!</v>
      </c>
      <c r="AG4" s="35" t="e">
        <f>VLOOKUP($B4&amp;"|"&amp;AG$1,#REF!,2,0)</f>
        <v>#REF!</v>
      </c>
      <c r="AH4" s="35" t="e">
        <f>VLOOKUP($B4&amp;"|"&amp;AH$1,#REF!,2,0)</f>
        <v>#REF!</v>
      </c>
      <c r="AI4" s="35" t="e">
        <f>VLOOKUP($B4&amp;"|"&amp;AI$1,#REF!,2,0)</f>
        <v>#REF!</v>
      </c>
      <c r="AJ4" s="35" t="e">
        <f>VLOOKUP($B4&amp;"|"&amp;AJ$1,#REF!,2,0)</f>
        <v>#REF!</v>
      </c>
      <c r="AK4" s="35" t="e">
        <f>VLOOKUP($B4&amp;"|"&amp;AK$1,#REF!,2,0)</f>
        <v>#REF!</v>
      </c>
      <c r="AL4" s="35" t="e">
        <f>VLOOKUP($B4&amp;"|"&amp;AL$1,#REF!,2,0)</f>
        <v>#REF!</v>
      </c>
      <c r="AM4" s="35" t="e">
        <f>VLOOKUP($B4&amp;"|"&amp;AM$1,#REF!,2,0)</f>
        <v>#REF!</v>
      </c>
    </row>
    <row r="5" spans="1:39">
      <c r="A5" s="2" t="s">
        <v>157</v>
      </c>
      <c r="B5" t="s">
        <v>303</v>
      </c>
      <c r="C5" s="2" t="s">
        <v>153</v>
      </c>
      <c r="D5" s="2" t="s">
        <v>158</v>
      </c>
      <c r="E5" s="2" t="s">
        <v>105</v>
      </c>
      <c r="F5" s="2" t="s">
        <v>2</v>
      </c>
      <c r="G5" s="35" t="e">
        <f>VLOOKUP($B5&amp;"|"&amp;G$1,#REF!,2,0)</f>
        <v>#REF!</v>
      </c>
      <c r="H5" s="35" t="e">
        <f>VLOOKUP($B5&amp;"|"&amp;H$1,#REF!,2,0)</f>
        <v>#REF!</v>
      </c>
      <c r="I5" s="35" t="e">
        <f>VLOOKUP($B5&amp;"|"&amp;I$1,#REF!,2,0)</f>
        <v>#REF!</v>
      </c>
      <c r="J5" s="35" t="e">
        <f>VLOOKUP($B5&amp;"|"&amp;J$1,#REF!,2,0)</f>
        <v>#REF!</v>
      </c>
      <c r="K5" s="35" t="e">
        <f>VLOOKUP($B5&amp;"|"&amp;K$1,#REF!,2,0)</f>
        <v>#REF!</v>
      </c>
      <c r="L5" s="35" t="e">
        <f>VLOOKUP($B5&amp;"|"&amp;L$1,#REF!,2,0)</f>
        <v>#REF!</v>
      </c>
      <c r="M5" s="35" t="e">
        <f>VLOOKUP($B5&amp;"|"&amp;M$1,#REF!,2,0)</f>
        <v>#REF!</v>
      </c>
      <c r="N5" s="35" t="e">
        <f>VLOOKUP($B5&amp;"|"&amp;N$1,#REF!,2,0)</f>
        <v>#REF!</v>
      </c>
      <c r="O5" s="35" t="e">
        <f>VLOOKUP($B5&amp;"|"&amp;O$1,#REF!,2,0)</f>
        <v>#REF!</v>
      </c>
      <c r="P5" s="35" t="e">
        <f>VLOOKUP($B5&amp;"|"&amp;P$1,#REF!,2,0)</f>
        <v>#REF!</v>
      </c>
      <c r="Q5" s="35" t="e">
        <f>VLOOKUP($B5&amp;"|"&amp;Q$1,#REF!,2,0)</f>
        <v>#REF!</v>
      </c>
      <c r="R5" s="35" t="e">
        <f>VLOOKUP($B5&amp;"|"&amp;R$1,#REF!,2,0)</f>
        <v>#REF!</v>
      </c>
      <c r="S5" s="35" t="e">
        <f>VLOOKUP($B5&amp;"|"&amp;S$1,#REF!,2,0)</f>
        <v>#REF!</v>
      </c>
      <c r="T5" s="35" t="e">
        <f>VLOOKUP($B5&amp;"|"&amp;T$1,#REF!,2,0)</f>
        <v>#REF!</v>
      </c>
      <c r="U5" s="35" t="e">
        <f>VLOOKUP($B5&amp;"|"&amp;U$1,#REF!,2,0)</f>
        <v>#REF!</v>
      </c>
      <c r="V5" s="35" t="e">
        <f>VLOOKUP($B5&amp;"|"&amp;V$1,#REF!,2,0)</f>
        <v>#REF!</v>
      </c>
      <c r="W5" s="35" t="e">
        <f>VLOOKUP($B5&amp;"|"&amp;W$1,#REF!,2,0)</f>
        <v>#REF!</v>
      </c>
      <c r="X5" s="35" t="e">
        <f>VLOOKUP($B5&amp;"|"&amp;X$1,#REF!,2,0)</f>
        <v>#REF!</v>
      </c>
      <c r="Y5" s="35" t="e">
        <f>VLOOKUP($B5&amp;"|"&amp;Y$1,#REF!,2,0)</f>
        <v>#REF!</v>
      </c>
      <c r="Z5" s="35" t="e">
        <f>VLOOKUP($B5&amp;"|"&amp;Z$1,#REF!,2,0)</f>
        <v>#REF!</v>
      </c>
      <c r="AA5" s="35" t="e">
        <f>VLOOKUP($B5&amp;"|"&amp;AA$1,#REF!,2,0)</f>
        <v>#REF!</v>
      </c>
      <c r="AB5" s="35" t="e">
        <f>VLOOKUP($B5&amp;"|"&amp;AB$1,#REF!,2,0)</f>
        <v>#REF!</v>
      </c>
      <c r="AC5" s="35" t="e">
        <f>VLOOKUP($B5&amp;"|"&amp;AC$1,#REF!,2,0)</f>
        <v>#REF!</v>
      </c>
      <c r="AD5" s="35" t="e">
        <f>VLOOKUP($B5&amp;"|"&amp;AD$1,#REF!,2,0)</f>
        <v>#REF!</v>
      </c>
      <c r="AE5" s="35" t="e">
        <f>VLOOKUP($B5&amp;"|"&amp;AE$1,#REF!,2,0)</f>
        <v>#REF!</v>
      </c>
      <c r="AF5" s="35" t="e">
        <f>VLOOKUP($B5&amp;"|"&amp;AF$1,#REF!,2,0)</f>
        <v>#REF!</v>
      </c>
      <c r="AG5" s="35" t="e">
        <f>VLOOKUP($B5&amp;"|"&amp;AG$1,#REF!,2,0)</f>
        <v>#REF!</v>
      </c>
      <c r="AH5" s="35" t="e">
        <f>VLOOKUP($B5&amp;"|"&amp;AH$1,#REF!,2,0)</f>
        <v>#REF!</v>
      </c>
      <c r="AI5" s="35" t="e">
        <f>VLOOKUP($B5&amp;"|"&amp;AI$1,#REF!,2,0)</f>
        <v>#REF!</v>
      </c>
      <c r="AJ5" s="35" t="e">
        <f>VLOOKUP($B5&amp;"|"&amp;AJ$1,#REF!,2,0)</f>
        <v>#REF!</v>
      </c>
      <c r="AK5" s="35" t="e">
        <f>VLOOKUP($B5&amp;"|"&amp;AK$1,#REF!,2,0)</f>
        <v>#REF!</v>
      </c>
      <c r="AL5" s="35" t="e">
        <f>VLOOKUP($B5&amp;"|"&amp;AL$1,#REF!,2,0)</f>
        <v>#REF!</v>
      </c>
      <c r="AM5" s="35" t="e">
        <f>VLOOKUP($B5&amp;"|"&amp;AM$1,#REF!,2,0)</f>
        <v>#REF!</v>
      </c>
    </row>
    <row r="6" spans="1:39">
      <c r="A6" s="2" t="s">
        <v>159</v>
      </c>
      <c r="B6" t="s">
        <v>304</v>
      </c>
      <c r="C6" s="2" t="s">
        <v>153</v>
      </c>
      <c r="D6" s="2" t="s">
        <v>160</v>
      </c>
      <c r="E6" s="2" t="s">
        <v>105</v>
      </c>
      <c r="F6" s="2" t="s">
        <v>2</v>
      </c>
      <c r="G6" s="35" t="e">
        <f>VLOOKUP($B6&amp;"|"&amp;G$1,#REF!,2,0)</f>
        <v>#REF!</v>
      </c>
      <c r="H6" s="35" t="e">
        <f>VLOOKUP($B6&amp;"|"&amp;H$1,#REF!,2,0)</f>
        <v>#REF!</v>
      </c>
      <c r="I6" s="35" t="e">
        <f>VLOOKUP($B6&amp;"|"&amp;I$1,#REF!,2,0)</f>
        <v>#REF!</v>
      </c>
      <c r="J6" s="35" t="e">
        <f>VLOOKUP($B6&amp;"|"&amp;J$1,#REF!,2,0)</f>
        <v>#REF!</v>
      </c>
      <c r="K6" s="35" t="e">
        <f>VLOOKUP($B6&amp;"|"&amp;K$1,#REF!,2,0)</f>
        <v>#REF!</v>
      </c>
      <c r="L6" s="35" t="e">
        <f>VLOOKUP($B6&amp;"|"&amp;L$1,#REF!,2,0)</f>
        <v>#REF!</v>
      </c>
      <c r="M6" s="35" t="e">
        <f>VLOOKUP($B6&amp;"|"&amp;M$1,#REF!,2,0)</f>
        <v>#REF!</v>
      </c>
      <c r="N6" s="35" t="e">
        <f>VLOOKUP($B6&amp;"|"&amp;N$1,#REF!,2,0)</f>
        <v>#REF!</v>
      </c>
      <c r="O6" s="35" t="e">
        <f>VLOOKUP($B6&amp;"|"&amp;O$1,#REF!,2,0)</f>
        <v>#REF!</v>
      </c>
      <c r="P6" s="35" t="e">
        <f>VLOOKUP($B6&amp;"|"&amp;P$1,#REF!,2,0)</f>
        <v>#REF!</v>
      </c>
      <c r="Q6" s="35" t="e">
        <f>VLOOKUP($B6&amp;"|"&amp;Q$1,#REF!,2,0)</f>
        <v>#REF!</v>
      </c>
      <c r="R6" s="35" t="e">
        <f>VLOOKUP($B6&amp;"|"&amp;R$1,#REF!,2,0)</f>
        <v>#REF!</v>
      </c>
      <c r="S6" s="35" t="e">
        <f>VLOOKUP($B6&amp;"|"&amp;S$1,#REF!,2,0)</f>
        <v>#REF!</v>
      </c>
      <c r="T6" s="35" t="e">
        <f>VLOOKUP($B6&amp;"|"&amp;T$1,#REF!,2,0)</f>
        <v>#REF!</v>
      </c>
      <c r="U6" s="35" t="e">
        <f>VLOOKUP($B6&amp;"|"&amp;U$1,#REF!,2,0)</f>
        <v>#REF!</v>
      </c>
      <c r="V6" s="35" t="e">
        <f>VLOOKUP($B6&amp;"|"&amp;V$1,#REF!,2,0)</f>
        <v>#REF!</v>
      </c>
      <c r="W6" s="35" t="e">
        <f>VLOOKUP($B6&amp;"|"&amp;W$1,#REF!,2,0)</f>
        <v>#REF!</v>
      </c>
      <c r="X6" s="35" t="e">
        <f>VLOOKUP($B6&amp;"|"&amp;X$1,#REF!,2,0)</f>
        <v>#REF!</v>
      </c>
      <c r="Y6" s="35" t="e">
        <f>VLOOKUP($B6&amp;"|"&amp;Y$1,#REF!,2,0)</f>
        <v>#REF!</v>
      </c>
      <c r="Z6" s="35" t="e">
        <f>VLOOKUP($B6&amp;"|"&amp;Z$1,#REF!,2,0)</f>
        <v>#REF!</v>
      </c>
      <c r="AA6" s="35" t="e">
        <f>VLOOKUP($B6&amp;"|"&amp;AA$1,#REF!,2,0)</f>
        <v>#REF!</v>
      </c>
      <c r="AB6" s="35" t="e">
        <f>VLOOKUP($B6&amp;"|"&amp;AB$1,#REF!,2,0)</f>
        <v>#REF!</v>
      </c>
      <c r="AC6" s="35" t="e">
        <f>VLOOKUP($B6&amp;"|"&amp;AC$1,#REF!,2,0)</f>
        <v>#REF!</v>
      </c>
      <c r="AD6" s="35" t="e">
        <f>VLOOKUP($B6&amp;"|"&amp;AD$1,#REF!,2,0)</f>
        <v>#REF!</v>
      </c>
      <c r="AE6" s="35" t="e">
        <f>VLOOKUP($B6&amp;"|"&amp;AE$1,#REF!,2,0)</f>
        <v>#REF!</v>
      </c>
      <c r="AF6" s="35" t="e">
        <f>VLOOKUP($B6&amp;"|"&amp;AF$1,#REF!,2,0)</f>
        <v>#REF!</v>
      </c>
      <c r="AG6" s="35" t="e">
        <f>VLOOKUP($B6&amp;"|"&amp;AG$1,#REF!,2,0)</f>
        <v>#REF!</v>
      </c>
      <c r="AH6" s="35" t="e">
        <f>VLOOKUP($B6&amp;"|"&amp;AH$1,#REF!,2,0)</f>
        <v>#REF!</v>
      </c>
      <c r="AI6" s="35" t="e">
        <f>VLOOKUP($B6&amp;"|"&amp;AI$1,#REF!,2,0)</f>
        <v>#REF!</v>
      </c>
      <c r="AJ6" s="35" t="e">
        <f>VLOOKUP($B6&amp;"|"&amp;AJ$1,#REF!,2,0)</f>
        <v>#REF!</v>
      </c>
      <c r="AK6" s="35" t="e">
        <f>VLOOKUP($B6&amp;"|"&amp;AK$1,#REF!,2,0)</f>
        <v>#REF!</v>
      </c>
      <c r="AL6" s="35" t="e">
        <f>VLOOKUP($B6&amp;"|"&amp;AL$1,#REF!,2,0)</f>
        <v>#REF!</v>
      </c>
      <c r="AM6" s="35" t="e">
        <f>VLOOKUP($B6&amp;"|"&amp;AM$1,#REF!,2,0)</f>
        <v>#REF!</v>
      </c>
    </row>
    <row r="7" spans="1:39">
      <c r="A7" s="2" t="s">
        <v>161</v>
      </c>
      <c r="B7" t="s">
        <v>305</v>
      </c>
      <c r="C7" s="2" t="s">
        <v>153</v>
      </c>
      <c r="D7" s="2" t="s">
        <v>162</v>
      </c>
      <c r="E7" s="2" t="s">
        <v>105</v>
      </c>
      <c r="F7" s="2" t="s">
        <v>2</v>
      </c>
      <c r="G7" s="35" t="e">
        <f>VLOOKUP($B7&amp;"|"&amp;G$1,#REF!,2,0)</f>
        <v>#REF!</v>
      </c>
      <c r="H7" s="35" t="e">
        <f>VLOOKUP($B7&amp;"|"&amp;H$1,#REF!,2,0)</f>
        <v>#REF!</v>
      </c>
      <c r="I7" s="35" t="e">
        <f>VLOOKUP($B7&amp;"|"&amp;I$1,#REF!,2,0)</f>
        <v>#REF!</v>
      </c>
      <c r="J7" s="35" t="e">
        <f>VLOOKUP($B7&amp;"|"&amp;J$1,#REF!,2,0)</f>
        <v>#REF!</v>
      </c>
      <c r="K7" s="35" t="e">
        <f>VLOOKUP($B7&amp;"|"&amp;K$1,#REF!,2,0)</f>
        <v>#REF!</v>
      </c>
      <c r="L7" s="35" t="e">
        <f>VLOOKUP($B7&amp;"|"&amp;L$1,#REF!,2,0)</f>
        <v>#REF!</v>
      </c>
      <c r="M7" s="35" t="e">
        <f>VLOOKUP($B7&amp;"|"&amp;M$1,#REF!,2,0)</f>
        <v>#REF!</v>
      </c>
      <c r="N7" s="35" t="e">
        <f>VLOOKUP($B7&amp;"|"&amp;N$1,#REF!,2,0)</f>
        <v>#REF!</v>
      </c>
      <c r="O7" s="35" t="e">
        <f>VLOOKUP($B7&amp;"|"&amp;O$1,#REF!,2,0)</f>
        <v>#REF!</v>
      </c>
      <c r="P7" s="35" t="e">
        <f>VLOOKUP($B7&amp;"|"&amp;P$1,#REF!,2,0)</f>
        <v>#REF!</v>
      </c>
      <c r="Q7" s="35" t="e">
        <f>VLOOKUP($B7&amp;"|"&amp;Q$1,#REF!,2,0)</f>
        <v>#REF!</v>
      </c>
      <c r="R7" s="35" t="e">
        <f>VLOOKUP($B7&amp;"|"&amp;R$1,#REF!,2,0)</f>
        <v>#REF!</v>
      </c>
      <c r="S7" s="35" t="e">
        <f>VLOOKUP($B7&amp;"|"&amp;S$1,#REF!,2,0)</f>
        <v>#REF!</v>
      </c>
      <c r="T7" s="35" t="e">
        <f>VLOOKUP($B7&amp;"|"&amp;T$1,#REF!,2,0)</f>
        <v>#REF!</v>
      </c>
      <c r="U7" s="35" t="e">
        <f>VLOOKUP($B7&amp;"|"&amp;U$1,#REF!,2,0)</f>
        <v>#REF!</v>
      </c>
      <c r="V7" s="35" t="e">
        <f>VLOOKUP($B7&amp;"|"&amp;V$1,#REF!,2,0)</f>
        <v>#REF!</v>
      </c>
      <c r="W7" s="35" t="e">
        <f>VLOOKUP($B7&amp;"|"&amp;W$1,#REF!,2,0)</f>
        <v>#REF!</v>
      </c>
      <c r="X7" s="35" t="e">
        <f>VLOOKUP($B7&amp;"|"&amp;X$1,#REF!,2,0)</f>
        <v>#REF!</v>
      </c>
      <c r="Y7" s="35" t="e">
        <f>VLOOKUP($B7&amp;"|"&amp;Y$1,#REF!,2,0)</f>
        <v>#REF!</v>
      </c>
      <c r="Z7" s="35" t="e">
        <f>VLOOKUP($B7&amp;"|"&amp;Z$1,#REF!,2,0)</f>
        <v>#REF!</v>
      </c>
      <c r="AA7" s="35" t="e">
        <f>VLOOKUP($B7&amp;"|"&amp;AA$1,#REF!,2,0)</f>
        <v>#REF!</v>
      </c>
      <c r="AB7" s="35" t="e">
        <f>VLOOKUP($B7&amp;"|"&amp;AB$1,#REF!,2,0)</f>
        <v>#REF!</v>
      </c>
      <c r="AC7" s="35" t="e">
        <f>VLOOKUP($B7&amp;"|"&amp;AC$1,#REF!,2,0)</f>
        <v>#REF!</v>
      </c>
      <c r="AD7" s="35" t="e">
        <f>VLOOKUP($B7&amp;"|"&amp;AD$1,#REF!,2,0)</f>
        <v>#REF!</v>
      </c>
      <c r="AE7" s="35" t="e">
        <f>VLOOKUP($B7&amp;"|"&amp;AE$1,#REF!,2,0)</f>
        <v>#REF!</v>
      </c>
      <c r="AF7" s="35" t="e">
        <f>VLOOKUP($B7&amp;"|"&amp;AF$1,#REF!,2,0)</f>
        <v>#REF!</v>
      </c>
      <c r="AG7" s="35" t="e">
        <f>VLOOKUP($B7&amp;"|"&amp;AG$1,#REF!,2,0)</f>
        <v>#REF!</v>
      </c>
      <c r="AH7" s="35" t="e">
        <f>VLOOKUP($B7&amp;"|"&amp;AH$1,#REF!,2,0)</f>
        <v>#REF!</v>
      </c>
      <c r="AI7" s="35" t="e">
        <f>VLOOKUP($B7&amp;"|"&amp;AI$1,#REF!,2,0)</f>
        <v>#REF!</v>
      </c>
      <c r="AJ7" s="35" t="e">
        <f>VLOOKUP($B7&amp;"|"&amp;AJ$1,#REF!,2,0)</f>
        <v>#REF!</v>
      </c>
      <c r="AK7" s="35" t="e">
        <f>VLOOKUP($B7&amp;"|"&amp;AK$1,#REF!,2,0)</f>
        <v>#REF!</v>
      </c>
      <c r="AL7" s="35" t="e">
        <f>VLOOKUP($B7&amp;"|"&amp;AL$1,#REF!,2,0)</f>
        <v>#REF!</v>
      </c>
      <c r="AM7" s="35" t="e">
        <f>VLOOKUP($B7&amp;"|"&amp;AM$1,#REF!,2,0)</f>
        <v>#REF!</v>
      </c>
    </row>
    <row r="8" spans="1:39">
      <c r="A8" s="2" t="s">
        <v>163</v>
      </c>
      <c r="B8" t="s">
        <v>306</v>
      </c>
      <c r="C8" s="2" t="s">
        <v>153</v>
      </c>
      <c r="D8" s="2" t="s">
        <v>164</v>
      </c>
      <c r="E8" s="2" t="s">
        <v>105</v>
      </c>
      <c r="F8" s="2" t="s">
        <v>2</v>
      </c>
      <c r="G8" s="35" t="e">
        <f>VLOOKUP($B8&amp;"|"&amp;G$1,#REF!,2,0)</f>
        <v>#REF!</v>
      </c>
      <c r="H8" s="35" t="e">
        <f>VLOOKUP($B8&amp;"|"&amp;H$1,#REF!,2,0)</f>
        <v>#REF!</v>
      </c>
      <c r="I8" s="35" t="e">
        <f>VLOOKUP($B8&amp;"|"&amp;I$1,#REF!,2,0)</f>
        <v>#REF!</v>
      </c>
      <c r="J8" s="35" t="e">
        <f>VLOOKUP($B8&amp;"|"&amp;J$1,#REF!,2,0)</f>
        <v>#REF!</v>
      </c>
      <c r="K8" s="35" t="e">
        <f>VLOOKUP($B8&amp;"|"&amp;K$1,#REF!,2,0)</f>
        <v>#REF!</v>
      </c>
      <c r="L8" s="35" t="e">
        <f>VLOOKUP($B8&amp;"|"&amp;L$1,#REF!,2,0)</f>
        <v>#REF!</v>
      </c>
      <c r="M8" s="35" t="e">
        <f>VLOOKUP($B8&amp;"|"&amp;M$1,#REF!,2,0)</f>
        <v>#REF!</v>
      </c>
      <c r="N8" s="35" t="e">
        <f>VLOOKUP($B8&amp;"|"&amp;N$1,#REF!,2,0)</f>
        <v>#REF!</v>
      </c>
      <c r="O8" s="35" t="e">
        <f>VLOOKUP($B8&amp;"|"&amp;O$1,#REF!,2,0)</f>
        <v>#REF!</v>
      </c>
      <c r="P8" s="35" t="e">
        <f>VLOOKUP($B8&amp;"|"&amp;P$1,#REF!,2,0)</f>
        <v>#REF!</v>
      </c>
      <c r="Q8" s="35" t="e">
        <f>VLOOKUP($B8&amp;"|"&amp;Q$1,#REF!,2,0)</f>
        <v>#REF!</v>
      </c>
      <c r="R8" s="35" t="e">
        <f>VLOOKUP($B8&amp;"|"&amp;R$1,#REF!,2,0)</f>
        <v>#REF!</v>
      </c>
      <c r="S8" s="35" t="e">
        <f>VLOOKUP($B8&amp;"|"&amp;S$1,#REF!,2,0)</f>
        <v>#REF!</v>
      </c>
      <c r="T8" s="35" t="e">
        <f>VLOOKUP($B8&amp;"|"&amp;T$1,#REF!,2,0)</f>
        <v>#REF!</v>
      </c>
      <c r="U8" s="35" t="e">
        <f>VLOOKUP($B8&amp;"|"&amp;U$1,#REF!,2,0)</f>
        <v>#REF!</v>
      </c>
      <c r="V8" s="35" t="e">
        <f>VLOOKUP($B8&amp;"|"&amp;V$1,#REF!,2,0)</f>
        <v>#REF!</v>
      </c>
      <c r="W8" s="35" t="e">
        <f>VLOOKUP($B8&amp;"|"&amp;W$1,#REF!,2,0)</f>
        <v>#REF!</v>
      </c>
      <c r="X8" s="35" t="e">
        <f>VLOOKUP($B8&amp;"|"&amp;X$1,#REF!,2,0)</f>
        <v>#REF!</v>
      </c>
      <c r="Y8" s="35" t="e">
        <f>VLOOKUP($B8&amp;"|"&amp;Y$1,#REF!,2,0)</f>
        <v>#REF!</v>
      </c>
      <c r="Z8" s="35" t="e">
        <f>VLOOKUP($B8&amp;"|"&amp;Z$1,#REF!,2,0)</f>
        <v>#REF!</v>
      </c>
      <c r="AA8" s="35" t="e">
        <f>VLOOKUP($B8&amp;"|"&amp;AA$1,#REF!,2,0)</f>
        <v>#REF!</v>
      </c>
      <c r="AB8" s="35" t="e">
        <f>VLOOKUP($B8&amp;"|"&amp;AB$1,#REF!,2,0)</f>
        <v>#REF!</v>
      </c>
      <c r="AC8" s="35" t="e">
        <f>VLOOKUP($B8&amp;"|"&amp;AC$1,#REF!,2,0)</f>
        <v>#REF!</v>
      </c>
      <c r="AD8" s="35" t="e">
        <f>VLOOKUP($B8&amp;"|"&amp;AD$1,#REF!,2,0)</f>
        <v>#REF!</v>
      </c>
      <c r="AE8" s="35" t="e">
        <f>VLOOKUP($B8&amp;"|"&amp;AE$1,#REF!,2,0)</f>
        <v>#REF!</v>
      </c>
      <c r="AF8" s="35" t="e">
        <f>VLOOKUP($B8&amp;"|"&amp;AF$1,#REF!,2,0)</f>
        <v>#REF!</v>
      </c>
      <c r="AG8" s="35" t="e">
        <f>VLOOKUP($B8&amp;"|"&amp;AG$1,#REF!,2,0)</f>
        <v>#REF!</v>
      </c>
      <c r="AH8" s="35" t="e">
        <f>VLOOKUP($B8&amp;"|"&amp;AH$1,#REF!,2,0)</f>
        <v>#REF!</v>
      </c>
      <c r="AI8" s="35" t="e">
        <f>VLOOKUP($B8&amp;"|"&amp;AI$1,#REF!,2,0)</f>
        <v>#REF!</v>
      </c>
      <c r="AJ8" s="35" t="e">
        <f>VLOOKUP($B8&amp;"|"&amp;AJ$1,#REF!,2,0)</f>
        <v>#REF!</v>
      </c>
      <c r="AK8" s="35" t="e">
        <f>VLOOKUP($B8&amp;"|"&amp;AK$1,#REF!,2,0)</f>
        <v>#REF!</v>
      </c>
      <c r="AL8" s="35" t="e">
        <f>VLOOKUP($B8&amp;"|"&amp;AL$1,#REF!,2,0)</f>
        <v>#REF!</v>
      </c>
      <c r="AM8" s="35" t="e">
        <f>VLOOKUP($B8&amp;"|"&amp;AM$1,#REF!,2,0)</f>
        <v>#REF!</v>
      </c>
    </row>
    <row r="9" spans="1:39">
      <c r="A9" s="2" t="s">
        <v>165</v>
      </c>
      <c r="B9" t="s">
        <v>307</v>
      </c>
      <c r="C9" s="2" t="s">
        <v>153</v>
      </c>
      <c r="D9" s="2" t="s">
        <v>166</v>
      </c>
      <c r="E9" s="2" t="s">
        <v>105</v>
      </c>
      <c r="F9" s="2" t="s">
        <v>2</v>
      </c>
      <c r="G9" s="35" t="e">
        <f>VLOOKUP($B9&amp;"|"&amp;G$1,#REF!,2,0)</f>
        <v>#REF!</v>
      </c>
      <c r="H9" s="35" t="e">
        <f>VLOOKUP($B9&amp;"|"&amp;H$1,#REF!,2,0)</f>
        <v>#REF!</v>
      </c>
      <c r="I9" s="35" t="e">
        <f>VLOOKUP($B9&amp;"|"&amp;I$1,#REF!,2,0)</f>
        <v>#REF!</v>
      </c>
      <c r="J9" s="35" t="e">
        <f>VLOOKUP($B9&amp;"|"&amp;J$1,#REF!,2,0)</f>
        <v>#REF!</v>
      </c>
      <c r="K9" s="35" t="e">
        <f>VLOOKUP($B9&amp;"|"&amp;K$1,#REF!,2,0)</f>
        <v>#REF!</v>
      </c>
      <c r="L9" s="35" t="e">
        <f>VLOOKUP($B9&amp;"|"&amp;L$1,#REF!,2,0)</f>
        <v>#REF!</v>
      </c>
      <c r="M9" s="35" t="e">
        <f>VLOOKUP($B9&amp;"|"&amp;M$1,#REF!,2,0)</f>
        <v>#REF!</v>
      </c>
      <c r="N9" s="35" t="e">
        <f>VLOOKUP($B9&amp;"|"&amp;N$1,#REF!,2,0)</f>
        <v>#REF!</v>
      </c>
      <c r="O9" s="35" t="e">
        <f>VLOOKUP($B9&amp;"|"&amp;O$1,#REF!,2,0)</f>
        <v>#REF!</v>
      </c>
      <c r="P9" s="35" t="e">
        <f>VLOOKUP($B9&amp;"|"&amp;P$1,#REF!,2,0)</f>
        <v>#REF!</v>
      </c>
      <c r="Q9" s="35" t="e">
        <f>VLOOKUP($B9&amp;"|"&amp;Q$1,#REF!,2,0)</f>
        <v>#REF!</v>
      </c>
      <c r="R9" s="35" t="e">
        <f>VLOOKUP($B9&amp;"|"&amp;R$1,#REF!,2,0)</f>
        <v>#REF!</v>
      </c>
      <c r="S9" s="35" t="e">
        <f>VLOOKUP($B9&amp;"|"&amp;S$1,#REF!,2,0)</f>
        <v>#REF!</v>
      </c>
      <c r="T9" s="35" t="e">
        <f>VLOOKUP($B9&amp;"|"&amp;T$1,#REF!,2,0)</f>
        <v>#REF!</v>
      </c>
      <c r="U9" s="35" t="e">
        <f>VLOOKUP($B9&amp;"|"&amp;U$1,#REF!,2,0)</f>
        <v>#REF!</v>
      </c>
      <c r="V9" s="35" t="e">
        <f>VLOOKUP($B9&amp;"|"&amp;V$1,#REF!,2,0)</f>
        <v>#REF!</v>
      </c>
      <c r="W9" s="35" t="e">
        <f>VLOOKUP($B9&amp;"|"&amp;W$1,#REF!,2,0)</f>
        <v>#REF!</v>
      </c>
      <c r="X9" s="35" t="e">
        <f>VLOOKUP($B9&amp;"|"&amp;X$1,#REF!,2,0)</f>
        <v>#REF!</v>
      </c>
      <c r="Y9" s="35" t="e">
        <f>VLOOKUP($B9&amp;"|"&amp;Y$1,#REF!,2,0)</f>
        <v>#REF!</v>
      </c>
      <c r="Z9" s="35" t="e">
        <f>VLOOKUP($B9&amp;"|"&amp;Z$1,#REF!,2,0)</f>
        <v>#REF!</v>
      </c>
      <c r="AA9" s="35" t="e">
        <f>VLOOKUP($B9&amp;"|"&amp;AA$1,#REF!,2,0)</f>
        <v>#REF!</v>
      </c>
      <c r="AB9" s="35" t="e">
        <f>VLOOKUP($B9&amp;"|"&amp;AB$1,#REF!,2,0)</f>
        <v>#REF!</v>
      </c>
      <c r="AC9" s="35" t="e">
        <f>VLOOKUP($B9&amp;"|"&amp;AC$1,#REF!,2,0)</f>
        <v>#REF!</v>
      </c>
      <c r="AD9" s="35" t="e">
        <f>VLOOKUP($B9&amp;"|"&amp;AD$1,#REF!,2,0)</f>
        <v>#REF!</v>
      </c>
      <c r="AE9" s="35" t="e">
        <f>VLOOKUP($B9&amp;"|"&amp;AE$1,#REF!,2,0)</f>
        <v>#REF!</v>
      </c>
      <c r="AF9" s="35" t="e">
        <f>VLOOKUP($B9&amp;"|"&amp;AF$1,#REF!,2,0)</f>
        <v>#REF!</v>
      </c>
      <c r="AG9" s="35" t="e">
        <f>VLOOKUP($B9&amp;"|"&amp;AG$1,#REF!,2,0)</f>
        <v>#REF!</v>
      </c>
      <c r="AH9" s="35" t="e">
        <f>VLOOKUP($B9&amp;"|"&amp;AH$1,#REF!,2,0)</f>
        <v>#REF!</v>
      </c>
      <c r="AI9" s="35" t="e">
        <f>VLOOKUP($B9&amp;"|"&amp;AI$1,#REF!,2,0)</f>
        <v>#REF!</v>
      </c>
      <c r="AJ9" s="35" t="e">
        <f>VLOOKUP($B9&amp;"|"&amp;AJ$1,#REF!,2,0)</f>
        <v>#REF!</v>
      </c>
      <c r="AK9" s="35" t="e">
        <f>VLOOKUP($B9&amp;"|"&amp;AK$1,#REF!,2,0)</f>
        <v>#REF!</v>
      </c>
      <c r="AL9" s="35" t="e">
        <f>VLOOKUP($B9&amp;"|"&amp;AL$1,#REF!,2,0)</f>
        <v>#REF!</v>
      </c>
      <c r="AM9" s="35" t="e">
        <f>VLOOKUP($B9&amp;"|"&amp;AM$1,#REF!,2,0)</f>
        <v>#REF!</v>
      </c>
    </row>
    <row r="10" spans="1:39">
      <c r="A10" s="2" t="s">
        <v>167</v>
      </c>
      <c r="B10" t="s">
        <v>308</v>
      </c>
      <c r="C10" s="2" t="s">
        <v>153</v>
      </c>
      <c r="D10" s="2" t="s">
        <v>168</v>
      </c>
      <c r="E10" s="2" t="s">
        <v>105</v>
      </c>
      <c r="F10" s="2" t="s">
        <v>2</v>
      </c>
      <c r="G10" s="35" t="e">
        <f>VLOOKUP($B10&amp;"|"&amp;G$1,#REF!,2,0)</f>
        <v>#REF!</v>
      </c>
      <c r="H10" s="35" t="e">
        <f>VLOOKUP($B10&amp;"|"&amp;H$1,#REF!,2,0)</f>
        <v>#REF!</v>
      </c>
      <c r="I10" s="35" t="e">
        <f>VLOOKUP($B10&amp;"|"&amp;I$1,#REF!,2,0)</f>
        <v>#REF!</v>
      </c>
      <c r="J10" s="35" t="e">
        <f>VLOOKUP($B10&amp;"|"&amp;J$1,#REF!,2,0)</f>
        <v>#REF!</v>
      </c>
      <c r="K10" s="35" t="e">
        <f>VLOOKUP($B10&amp;"|"&amp;K$1,#REF!,2,0)</f>
        <v>#REF!</v>
      </c>
      <c r="L10" s="35" t="e">
        <f>VLOOKUP($B10&amp;"|"&amp;L$1,#REF!,2,0)</f>
        <v>#REF!</v>
      </c>
      <c r="M10" s="35" t="e">
        <f>VLOOKUP($B10&amp;"|"&amp;M$1,#REF!,2,0)</f>
        <v>#REF!</v>
      </c>
      <c r="N10" s="35" t="e">
        <f>VLOOKUP($B10&amp;"|"&amp;N$1,#REF!,2,0)</f>
        <v>#REF!</v>
      </c>
      <c r="O10" s="35" t="e">
        <f>VLOOKUP($B10&amp;"|"&amp;O$1,#REF!,2,0)</f>
        <v>#REF!</v>
      </c>
      <c r="P10" s="35" t="e">
        <f>VLOOKUP($B10&amp;"|"&amp;P$1,#REF!,2,0)</f>
        <v>#REF!</v>
      </c>
      <c r="Q10" s="35" t="e">
        <f>VLOOKUP($B10&amp;"|"&amp;Q$1,#REF!,2,0)</f>
        <v>#REF!</v>
      </c>
      <c r="R10" s="35" t="e">
        <f>VLOOKUP($B10&amp;"|"&amp;R$1,#REF!,2,0)</f>
        <v>#REF!</v>
      </c>
      <c r="S10" s="35" t="e">
        <f>VLOOKUP($B10&amp;"|"&amp;S$1,#REF!,2,0)</f>
        <v>#REF!</v>
      </c>
      <c r="T10" s="35" t="e">
        <f>VLOOKUP($B10&amp;"|"&amp;T$1,#REF!,2,0)</f>
        <v>#REF!</v>
      </c>
      <c r="U10" s="35" t="e">
        <f>VLOOKUP($B10&amp;"|"&amp;U$1,#REF!,2,0)</f>
        <v>#REF!</v>
      </c>
      <c r="V10" s="35" t="e">
        <f>VLOOKUP($B10&amp;"|"&amp;V$1,#REF!,2,0)</f>
        <v>#REF!</v>
      </c>
      <c r="W10" s="35" t="e">
        <f>VLOOKUP($B10&amp;"|"&amp;W$1,#REF!,2,0)</f>
        <v>#REF!</v>
      </c>
      <c r="X10" s="35" t="e">
        <f>VLOOKUP($B10&amp;"|"&amp;X$1,#REF!,2,0)</f>
        <v>#REF!</v>
      </c>
      <c r="Y10" s="35" t="e">
        <f>VLOOKUP($B10&amp;"|"&amp;Y$1,#REF!,2,0)</f>
        <v>#REF!</v>
      </c>
      <c r="Z10" s="35" t="e">
        <f>VLOOKUP($B10&amp;"|"&amp;Z$1,#REF!,2,0)</f>
        <v>#REF!</v>
      </c>
      <c r="AA10" s="35" t="e">
        <f>VLOOKUP($B10&amp;"|"&amp;AA$1,#REF!,2,0)</f>
        <v>#REF!</v>
      </c>
      <c r="AB10" s="35" t="e">
        <f>VLOOKUP($B10&amp;"|"&amp;AB$1,#REF!,2,0)</f>
        <v>#REF!</v>
      </c>
      <c r="AC10" s="35" t="e">
        <f>VLOOKUP($B10&amp;"|"&amp;AC$1,#REF!,2,0)</f>
        <v>#REF!</v>
      </c>
      <c r="AD10" s="35" t="e">
        <f>VLOOKUP($B10&amp;"|"&amp;AD$1,#REF!,2,0)</f>
        <v>#REF!</v>
      </c>
      <c r="AE10" s="35" t="e">
        <f>VLOOKUP($B10&amp;"|"&amp;AE$1,#REF!,2,0)</f>
        <v>#REF!</v>
      </c>
      <c r="AF10" s="35" t="e">
        <f>VLOOKUP($B10&amp;"|"&amp;AF$1,#REF!,2,0)</f>
        <v>#REF!</v>
      </c>
      <c r="AG10" s="35" t="e">
        <f>VLOOKUP($B10&amp;"|"&amp;AG$1,#REF!,2,0)</f>
        <v>#REF!</v>
      </c>
      <c r="AH10" s="35" t="e">
        <f>VLOOKUP($B10&amp;"|"&amp;AH$1,#REF!,2,0)</f>
        <v>#REF!</v>
      </c>
      <c r="AI10" s="35" t="e">
        <f>VLOOKUP($B10&amp;"|"&amp;AI$1,#REF!,2,0)</f>
        <v>#REF!</v>
      </c>
      <c r="AJ10" s="35" t="e">
        <f>VLOOKUP($B10&amp;"|"&amp;AJ$1,#REF!,2,0)</f>
        <v>#REF!</v>
      </c>
      <c r="AK10" s="35" t="e">
        <f>VLOOKUP($B10&amp;"|"&amp;AK$1,#REF!,2,0)</f>
        <v>#REF!</v>
      </c>
      <c r="AL10" s="35" t="e">
        <f>VLOOKUP($B10&amp;"|"&amp;AL$1,#REF!,2,0)</f>
        <v>#REF!</v>
      </c>
      <c r="AM10" s="35" t="e">
        <f>VLOOKUP($B10&amp;"|"&amp;AM$1,#REF!,2,0)</f>
        <v>#REF!</v>
      </c>
    </row>
    <row r="11" spans="1:39">
      <c r="A11" s="2" t="s">
        <v>169</v>
      </c>
      <c r="B11" t="s">
        <v>309</v>
      </c>
      <c r="C11" s="2" t="s">
        <v>153</v>
      </c>
      <c r="D11" s="2" t="s">
        <v>170</v>
      </c>
      <c r="E11" s="2" t="s">
        <v>105</v>
      </c>
      <c r="F11" s="2" t="s">
        <v>2</v>
      </c>
      <c r="G11" s="35" t="e">
        <f>VLOOKUP($B11&amp;"|"&amp;G$1,#REF!,2,0)</f>
        <v>#REF!</v>
      </c>
      <c r="H11" s="35" t="e">
        <f>VLOOKUP($B11&amp;"|"&amp;H$1,#REF!,2,0)</f>
        <v>#REF!</v>
      </c>
      <c r="I11" s="35" t="e">
        <f>VLOOKUP($B11&amp;"|"&amp;I$1,#REF!,2,0)</f>
        <v>#REF!</v>
      </c>
      <c r="J11" s="35" t="e">
        <f>VLOOKUP($B11&amp;"|"&amp;J$1,#REF!,2,0)</f>
        <v>#REF!</v>
      </c>
      <c r="K11" s="35" t="e">
        <f>VLOOKUP($B11&amp;"|"&amp;K$1,#REF!,2,0)</f>
        <v>#REF!</v>
      </c>
      <c r="L11" s="35" t="e">
        <f>VLOOKUP($B11&amp;"|"&amp;L$1,#REF!,2,0)</f>
        <v>#REF!</v>
      </c>
      <c r="M11" s="35" t="e">
        <f>VLOOKUP($B11&amp;"|"&amp;M$1,#REF!,2,0)</f>
        <v>#REF!</v>
      </c>
      <c r="N11" s="35" t="e">
        <f>VLOOKUP($B11&amp;"|"&amp;N$1,#REF!,2,0)</f>
        <v>#REF!</v>
      </c>
      <c r="O11" s="35" t="e">
        <f>VLOOKUP($B11&amp;"|"&amp;O$1,#REF!,2,0)</f>
        <v>#REF!</v>
      </c>
      <c r="P11" s="35" t="e">
        <f>VLOOKUP($B11&amp;"|"&amp;P$1,#REF!,2,0)</f>
        <v>#REF!</v>
      </c>
      <c r="Q11" s="35" t="e">
        <f>VLOOKUP($B11&amp;"|"&amp;Q$1,#REF!,2,0)</f>
        <v>#REF!</v>
      </c>
      <c r="R11" s="35" t="e">
        <f>VLOOKUP($B11&amp;"|"&amp;R$1,#REF!,2,0)</f>
        <v>#REF!</v>
      </c>
      <c r="S11" s="35" t="e">
        <f>VLOOKUP($B11&amp;"|"&amp;S$1,#REF!,2,0)</f>
        <v>#REF!</v>
      </c>
      <c r="T11" s="35" t="e">
        <f>VLOOKUP($B11&amp;"|"&amp;T$1,#REF!,2,0)</f>
        <v>#REF!</v>
      </c>
      <c r="U11" s="35" t="e">
        <f>VLOOKUP($B11&amp;"|"&amp;U$1,#REF!,2,0)</f>
        <v>#REF!</v>
      </c>
      <c r="V11" s="35" t="e">
        <f>VLOOKUP($B11&amp;"|"&amp;V$1,#REF!,2,0)</f>
        <v>#REF!</v>
      </c>
      <c r="W11" s="35" t="e">
        <f>VLOOKUP($B11&amp;"|"&amp;W$1,#REF!,2,0)</f>
        <v>#REF!</v>
      </c>
      <c r="X11" s="35" t="e">
        <f>VLOOKUP($B11&amp;"|"&amp;X$1,#REF!,2,0)</f>
        <v>#REF!</v>
      </c>
      <c r="Y11" s="35" t="e">
        <f>VLOOKUP($B11&amp;"|"&amp;Y$1,#REF!,2,0)</f>
        <v>#REF!</v>
      </c>
      <c r="Z11" s="35" t="e">
        <f>VLOOKUP($B11&amp;"|"&amp;Z$1,#REF!,2,0)</f>
        <v>#REF!</v>
      </c>
      <c r="AA11" s="35" t="e">
        <f>VLOOKUP($B11&amp;"|"&amp;AA$1,#REF!,2,0)</f>
        <v>#REF!</v>
      </c>
      <c r="AB11" s="35" t="e">
        <f>VLOOKUP($B11&amp;"|"&amp;AB$1,#REF!,2,0)</f>
        <v>#REF!</v>
      </c>
      <c r="AC11" s="35" t="e">
        <f>VLOOKUP($B11&amp;"|"&amp;AC$1,#REF!,2,0)</f>
        <v>#REF!</v>
      </c>
      <c r="AD11" s="35" t="e">
        <f>VLOOKUP($B11&amp;"|"&amp;AD$1,#REF!,2,0)</f>
        <v>#REF!</v>
      </c>
      <c r="AE11" s="35" t="e">
        <f>VLOOKUP($B11&amp;"|"&amp;AE$1,#REF!,2,0)</f>
        <v>#REF!</v>
      </c>
      <c r="AF11" s="35" t="e">
        <f>VLOOKUP($B11&amp;"|"&amp;AF$1,#REF!,2,0)</f>
        <v>#REF!</v>
      </c>
      <c r="AG11" s="35" t="e">
        <f>VLOOKUP($B11&amp;"|"&amp;AG$1,#REF!,2,0)</f>
        <v>#REF!</v>
      </c>
      <c r="AH11" s="35" t="e">
        <f>VLOOKUP($B11&amp;"|"&amp;AH$1,#REF!,2,0)</f>
        <v>#REF!</v>
      </c>
      <c r="AI11" s="35" t="e">
        <f>VLOOKUP($B11&amp;"|"&amp;AI$1,#REF!,2,0)</f>
        <v>#REF!</v>
      </c>
      <c r="AJ11" s="35" t="e">
        <f>VLOOKUP($B11&amp;"|"&amp;AJ$1,#REF!,2,0)</f>
        <v>#REF!</v>
      </c>
      <c r="AK11" s="35" t="e">
        <f>VLOOKUP($B11&amp;"|"&amp;AK$1,#REF!,2,0)</f>
        <v>#REF!</v>
      </c>
      <c r="AL11" s="35" t="e">
        <f>VLOOKUP($B11&amp;"|"&amp;AL$1,#REF!,2,0)</f>
        <v>#REF!</v>
      </c>
      <c r="AM11" s="35" t="e">
        <f>VLOOKUP($B11&amp;"|"&amp;AM$1,#REF!,2,0)</f>
        <v>#REF!</v>
      </c>
    </row>
    <row r="12" spans="1:39">
      <c r="A12" s="2" t="s">
        <v>171</v>
      </c>
      <c r="B12" t="s">
        <v>310</v>
      </c>
      <c r="C12" s="2" t="s">
        <v>172</v>
      </c>
      <c r="D12" s="2" t="s">
        <v>173</v>
      </c>
      <c r="E12" s="2" t="s">
        <v>105</v>
      </c>
      <c r="F12" s="2" t="s">
        <v>2</v>
      </c>
      <c r="G12" s="35" t="e">
        <f>VLOOKUP($B12&amp;"|"&amp;G$1,#REF!,2,0)</f>
        <v>#REF!</v>
      </c>
      <c r="H12" s="35" t="e">
        <f>VLOOKUP($B12&amp;"|"&amp;H$1,#REF!,2,0)</f>
        <v>#REF!</v>
      </c>
      <c r="I12" s="35" t="e">
        <f>VLOOKUP($B12&amp;"|"&amp;I$1,#REF!,2,0)</f>
        <v>#REF!</v>
      </c>
      <c r="J12" s="35" t="e">
        <f>VLOOKUP($B12&amp;"|"&amp;J$1,#REF!,2,0)</f>
        <v>#REF!</v>
      </c>
      <c r="K12" s="35" t="e">
        <f>VLOOKUP($B12&amp;"|"&amp;K$1,#REF!,2,0)</f>
        <v>#REF!</v>
      </c>
      <c r="L12" s="35" t="e">
        <f>VLOOKUP($B12&amp;"|"&amp;L$1,#REF!,2,0)</f>
        <v>#REF!</v>
      </c>
      <c r="M12" s="35" t="e">
        <f>VLOOKUP($B12&amp;"|"&amp;M$1,#REF!,2,0)</f>
        <v>#REF!</v>
      </c>
      <c r="N12" s="35" t="e">
        <f>VLOOKUP($B12&amp;"|"&amp;N$1,#REF!,2,0)</f>
        <v>#REF!</v>
      </c>
      <c r="O12" s="35" t="e">
        <f>VLOOKUP($B12&amp;"|"&amp;O$1,#REF!,2,0)</f>
        <v>#REF!</v>
      </c>
      <c r="P12" s="35" t="e">
        <f>VLOOKUP($B12&amp;"|"&amp;P$1,#REF!,2,0)</f>
        <v>#REF!</v>
      </c>
      <c r="Q12" s="35" t="e">
        <f>VLOOKUP($B12&amp;"|"&amp;Q$1,#REF!,2,0)</f>
        <v>#REF!</v>
      </c>
      <c r="R12" s="35" t="e">
        <f>VLOOKUP($B12&amp;"|"&amp;R$1,#REF!,2,0)</f>
        <v>#REF!</v>
      </c>
      <c r="S12" s="35" t="e">
        <f>VLOOKUP($B12&amp;"|"&amp;S$1,#REF!,2,0)</f>
        <v>#REF!</v>
      </c>
      <c r="T12" s="35" t="e">
        <f>VLOOKUP($B12&amp;"|"&amp;T$1,#REF!,2,0)</f>
        <v>#REF!</v>
      </c>
      <c r="U12" s="35" t="e">
        <f>VLOOKUP($B12&amp;"|"&amp;U$1,#REF!,2,0)</f>
        <v>#REF!</v>
      </c>
      <c r="V12" s="35" t="e">
        <f>VLOOKUP($B12&amp;"|"&amp;V$1,#REF!,2,0)</f>
        <v>#REF!</v>
      </c>
      <c r="W12" s="35" t="e">
        <f>VLOOKUP($B12&amp;"|"&amp;W$1,#REF!,2,0)</f>
        <v>#REF!</v>
      </c>
      <c r="X12" s="35" t="e">
        <f>VLOOKUP($B12&amp;"|"&amp;X$1,#REF!,2,0)</f>
        <v>#REF!</v>
      </c>
      <c r="Y12" s="35" t="e">
        <f>VLOOKUP($B12&amp;"|"&amp;Y$1,#REF!,2,0)</f>
        <v>#REF!</v>
      </c>
      <c r="Z12" s="35" t="e">
        <f>VLOOKUP($B12&amp;"|"&amp;Z$1,#REF!,2,0)</f>
        <v>#REF!</v>
      </c>
      <c r="AA12" s="35" t="e">
        <f>VLOOKUP($B12&amp;"|"&amp;AA$1,#REF!,2,0)</f>
        <v>#REF!</v>
      </c>
      <c r="AB12" s="35" t="e">
        <f>VLOOKUP($B12&amp;"|"&amp;AB$1,#REF!,2,0)</f>
        <v>#REF!</v>
      </c>
      <c r="AC12" s="35" t="e">
        <f>VLOOKUP($B12&amp;"|"&amp;AC$1,#REF!,2,0)</f>
        <v>#REF!</v>
      </c>
      <c r="AD12" s="35" t="e">
        <f>VLOOKUP($B12&amp;"|"&amp;AD$1,#REF!,2,0)</f>
        <v>#REF!</v>
      </c>
      <c r="AE12" s="35" t="e">
        <f>VLOOKUP($B12&amp;"|"&amp;AE$1,#REF!,2,0)</f>
        <v>#REF!</v>
      </c>
      <c r="AF12" s="35" t="e">
        <f>VLOOKUP($B12&amp;"|"&amp;AF$1,#REF!,2,0)</f>
        <v>#REF!</v>
      </c>
      <c r="AG12" s="35" t="e">
        <f>VLOOKUP($B12&amp;"|"&amp;AG$1,#REF!,2,0)</f>
        <v>#REF!</v>
      </c>
      <c r="AH12" s="35" t="e">
        <f>VLOOKUP($B12&amp;"|"&amp;AH$1,#REF!,2,0)</f>
        <v>#REF!</v>
      </c>
      <c r="AI12" s="35" t="e">
        <f>VLOOKUP($B12&amp;"|"&amp;AI$1,#REF!,2,0)</f>
        <v>#REF!</v>
      </c>
      <c r="AJ12" s="35" t="e">
        <f>VLOOKUP($B12&amp;"|"&amp;AJ$1,#REF!,2,0)</f>
        <v>#REF!</v>
      </c>
      <c r="AK12" s="35" t="e">
        <f>VLOOKUP($B12&amp;"|"&amp;AK$1,#REF!,2,0)</f>
        <v>#REF!</v>
      </c>
      <c r="AL12" s="35" t="e">
        <f>VLOOKUP($B12&amp;"|"&amp;AL$1,#REF!,2,0)</f>
        <v>#REF!</v>
      </c>
      <c r="AM12" s="35" t="e">
        <f>VLOOKUP($B12&amp;"|"&amp;AM$1,#REF!,2,0)</f>
        <v>#REF!</v>
      </c>
    </row>
    <row r="13" spans="1:39">
      <c r="A13" s="2" t="s">
        <v>174</v>
      </c>
      <c r="B13" t="s">
        <v>311</v>
      </c>
      <c r="C13" s="2" t="s">
        <v>172</v>
      </c>
      <c r="D13" s="2" t="s">
        <v>175</v>
      </c>
      <c r="E13" s="2" t="s">
        <v>105</v>
      </c>
      <c r="F13" s="2" t="s">
        <v>2</v>
      </c>
      <c r="G13" s="35" t="e">
        <f>VLOOKUP($B13&amp;"|"&amp;G$1,#REF!,2,0)</f>
        <v>#REF!</v>
      </c>
      <c r="H13" s="35" t="e">
        <f>VLOOKUP($B13&amp;"|"&amp;H$1,#REF!,2,0)</f>
        <v>#REF!</v>
      </c>
      <c r="I13" s="35" t="e">
        <f>VLOOKUP($B13&amp;"|"&amp;I$1,#REF!,2,0)</f>
        <v>#REF!</v>
      </c>
      <c r="J13" s="35" t="e">
        <f>VLOOKUP($B13&amp;"|"&amp;J$1,#REF!,2,0)</f>
        <v>#REF!</v>
      </c>
      <c r="K13" s="35" t="e">
        <f>VLOOKUP($B13&amp;"|"&amp;K$1,#REF!,2,0)</f>
        <v>#REF!</v>
      </c>
      <c r="L13" s="35" t="e">
        <f>VLOOKUP($B13&amp;"|"&amp;L$1,#REF!,2,0)</f>
        <v>#REF!</v>
      </c>
      <c r="M13" s="35" t="e">
        <f>VLOOKUP($B13&amp;"|"&amp;M$1,#REF!,2,0)</f>
        <v>#REF!</v>
      </c>
      <c r="N13" s="35" t="e">
        <f>VLOOKUP($B13&amp;"|"&amp;N$1,#REF!,2,0)</f>
        <v>#REF!</v>
      </c>
      <c r="O13" s="35" t="e">
        <f>VLOOKUP($B13&amp;"|"&amp;O$1,#REF!,2,0)</f>
        <v>#REF!</v>
      </c>
      <c r="P13" s="35" t="e">
        <f>VLOOKUP($B13&amp;"|"&amp;P$1,#REF!,2,0)</f>
        <v>#REF!</v>
      </c>
      <c r="Q13" s="35" t="e">
        <f>VLOOKUP($B13&amp;"|"&amp;Q$1,#REF!,2,0)</f>
        <v>#REF!</v>
      </c>
      <c r="R13" s="35" t="e">
        <f>VLOOKUP($B13&amp;"|"&amp;R$1,#REF!,2,0)</f>
        <v>#REF!</v>
      </c>
      <c r="S13" s="35" t="e">
        <f>VLOOKUP($B13&amp;"|"&amp;S$1,#REF!,2,0)</f>
        <v>#REF!</v>
      </c>
      <c r="T13" s="35" t="e">
        <f>VLOOKUP($B13&amp;"|"&amp;T$1,#REF!,2,0)</f>
        <v>#REF!</v>
      </c>
      <c r="U13" s="35" t="e">
        <f>VLOOKUP($B13&amp;"|"&amp;U$1,#REF!,2,0)</f>
        <v>#REF!</v>
      </c>
      <c r="V13" s="35" t="e">
        <f>VLOOKUP($B13&amp;"|"&amp;V$1,#REF!,2,0)</f>
        <v>#REF!</v>
      </c>
      <c r="W13" s="35" t="e">
        <f>VLOOKUP($B13&amp;"|"&amp;W$1,#REF!,2,0)</f>
        <v>#REF!</v>
      </c>
      <c r="X13" s="35" t="e">
        <f>VLOOKUP($B13&amp;"|"&amp;X$1,#REF!,2,0)</f>
        <v>#REF!</v>
      </c>
      <c r="Y13" s="35" t="e">
        <f>VLOOKUP($B13&amp;"|"&amp;Y$1,#REF!,2,0)</f>
        <v>#REF!</v>
      </c>
      <c r="Z13" s="35" t="e">
        <f>VLOOKUP($B13&amp;"|"&amp;Z$1,#REF!,2,0)</f>
        <v>#REF!</v>
      </c>
      <c r="AA13" s="35" t="e">
        <f>VLOOKUP($B13&amp;"|"&amp;AA$1,#REF!,2,0)</f>
        <v>#REF!</v>
      </c>
      <c r="AB13" s="35" t="e">
        <f>VLOOKUP($B13&amp;"|"&amp;AB$1,#REF!,2,0)</f>
        <v>#REF!</v>
      </c>
      <c r="AC13" s="35" t="e">
        <f>VLOOKUP($B13&amp;"|"&amp;AC$1,#REF!,2,0)</f>
        <v>#REF!</v>
      </c>
      <c r="AD13" s="35" t="e">
        <f>VLOOKUP($B13&amp;"|"&amp;AD$1,#REF!,2,0)</f>
        <v>#REF!</v>
      </c>
      <c r="AE13" s="35" t="e">
        <f>VLOOKUP($B13&amp;"|"&amp;AE$1,#REF!,2,0)</f>
        <v>#REF!</v>
      </c>
      <c r="AF13" s="35" t="e">
        <f>VLOOKUP($B13&amp;"|"&amp;AF$1,#REF!,2,0)</f>
        <v>#REF!</v>
      </c>
      <c r="AG13" s="35" t="e">
        <f>VLOOKUP($B13&amp;"|"&amp;AG$1,#REF!,2,0)</f>
        <v>#REF!</v>
      </c>
      <c r="AH13" s="35" t="e">
        <f>VLOOKUP($B13&amp;"|"&amp;AH$1,#REF!,2,0)</f>
        <v>#REF!</v>
      </c>
      <c r="AI13" s="35" t="e">
        <f>VLOOKUP($B13&amp;"|"&amp;AI$1,#REF!,2,0)</f>
        <v>#REF!</v>
      </c>
      <c r="AJ13" s="35" t="e">
        <f>VLOOKUP($B13&amp;"|"&amp;AJ$1,#REF!,2,0)</f>
        <v>#REF!</v>
      </c>
      <c r="AK13" s="35" t="e">
        <f>VLOOKUP($B13&amp;"|"&amp;AK$1,#REF!,2,0)</f>
        <v>#REF!</v>
      </c>
      <c r="AL13" s="35" t="e">
        <f>VLOOKUP($B13&amp;"|"&amp;AL$1,#REF!,2,0)</f>
        <v>#REF!</v>
      </c>
      <c r="AM13" s="35" t="e">
        <f>VLOOKUP($B13&amp;"|"&amp;AM$1,#REF!,2,0)</f>
        <v>#REF!</v>
      </c>
    </row>
    <row r="14" spans="1:39">
      <c r="A14" s="2" t="s">
        <v>176</v>
      </c>
      <c r="B14" t="s">
        <v>312</v>
      </c>
      <c r="C14" s="2" t="s">
        <v>172</v>
      </c>
      <c r="D14" s="2" t="s">
        <v>177</v>
      </c>
      <c r="E14" s="2" t="s">
        <v>105</v>
      </c>
      <c r="F14" s="2" t="s">
        <v>2</v>
      </c>
      <c r="G14" s="35" t="e">
        <f>VLOOKUP($B14&amp;"|"&amp;G$1,#REF!,2,0)</f>
        <v>#REF!</v>
      </c>
      <c r="H14" s="35" t="e">
        <f>VLOOKUP($B14&amp;"|"&amp;H$1,#REF!,2,0)</f>
        <v>#REF!</v>
      </c>
      <c r="I14" s="35" t="e">
        <f>VLOOKUP($B14&amp;"|"&amp;I$1,#REF!,2,0)</f>
        <v>#REF!</v>
      </c>
      <c r="J14" s="35" t="e">
        <f>VLOOKUP($B14&amp;"|"&amp;J$1,#REF!,2,0)</f>
        <v>#REF!</v>
      </c>
      <c r="K14" s="35" t="e">
        <f>VLOOKUP($B14&amp;"|"&amp;K$1,#REF!,2,0)</f>
        <v>#REF!</v>
      </c>
      <c r="L14" s="35" t="e">
        <f>VLOOKUP($B14&amp;"|"&amp;L$1,#REF!,2,0)</f>
        <v>#REF!</v>
      </c>
      <c r="M14" s="35" t="e">
        <f>VLOOKUP($B14&amp;"|"&amp;M$1,#REF!,2,0)</f>
        <v>#REF!</v>
      </c>
      <c r="N14" s="35" t="e">
        <f>VLOOKUP($B14&amp;"|"&amp;N$1,#REF!,2,0)</f>
        <v>#REF!</v>
      </c>
      <c r="O14" s="35" t="e">
        <f>VLOOKUP($B14&amp;"|"&amp;O$1,#REF!,2,0)</f>
        <v>#REF!</v>
      </c>
      <c r="P14" s="35" t="e">
        <f>VLOOKUP($B14&amp;"|"&amp;P$1,#REF!,2,0)</f>
        <v>#REF!</v>
      </c>
      <c r="Q14" s="35" t="e">
        <f>VLOOKUP($B14&amp;"|"&amp;Q$1,#REF!,2,0)</f>
        <v>#REF!</v>
      </c>
      <c r="R14" s="35" t="e">
        <f>VLOOKUP($B14&amp;"|"&amp;R$1,#REF!,2,0)</f>
        <v>#REF!</v>
      </c>
      <c r="S14" s="35" t="e">
        <f>VLOOKUP($B14&amp;"|"&amp;S$1,#REF!,2,0)</f>
        <v>#REF!</v>
      </c>
      <c r="T14" s="35" t="e">
        <f>VLOOKUP($B14&amp;"|"&amp;T$1,#REF!,2,0)</f>
        <v>#REF!</v>
      </c>
      <c r="U14" s="35" t="e">
        <f>VLOOKUP($B14&amp;"|"&amp;U$1,#REF!,2,0)</f>
        <v>#REF!</v>
      </c>
      <c r="V14" s="35" t="e">
        <f>VLOOKUP($B14&amp;"|"&amp;V$1,#REF!,2,0)</f>
        <v>#REF!</v>
      </c>
      <c r="W14" s="35" t="e">
        <f>VLOOKUP($B14&amp;"|"&amp;W$1,#REF!,2,0)</f>
        <v>#REF!</v>
      </c>
      <c r="X14" s="35" t="e">
        <f>VLOOKUP($B14&amp;"|"&amp;X$1,#REF!,2,0)</f>
        <v>#REF!</v>
      </c>
      <c r="Y14" s="35" t="e">
        <f>VLOOKUP($B14&amp;"|"&amp;Y$1,#REF!,2,0)</f>
        <v>#REF!</v>
      </c>
      <c r="Z14" s="35" t="e">
        <f>VLOOKUP($B14&amp;"|"&amp;Z$1,#REF!,2,0)</f>
        <v>#REF!</v>
      </c>
      <c r="AA14" s="35" t="e">
        <f>VLOOKUP($B14&amp;"|"&amp;AA$1,#REF!,2,0)</f>
        <v>#REF!</v>
      </c>
      <c r="AB14" s="35" t="e">
        <f>VLOOKUP($B14&amp;"|"&amp;AB$1,#REF!,2,0)</f>
        <v>#REF!</v>
      </c>
      <c r="AC14" s="35" t="e">
        <f>VLOOKUP($B14&amp;"|"&amp;AC$1,#REF!,2,0)</f>
        <v>#REF!</v>
      </c>
      <c r="AD14" s="35" t="e">
        <f>VLOOKUP($B14&amp;"|"&amp;AD$1,#REF!,2,0)</f>
        <v>#REF!</v>
      </c>
      <c r="AE14" s="35" t="e">
        <f>VLOOKUP($B14&amp;"|"&amp;AE$1,#REF!,2,0)</f>
        <v>#REF!</v>
      </c>
      <c r="AF14" s="35" t="e">
        <f>VLOOKUP($B14&amp;"|"&amp;AF$1,#REF!,2,0)</f>
        <v>#REF!</v>
      </c>
      <c r="AG14" s="35" t="e">
        <f>VLOOKUP($B14&amp;"|"&amp;AG$1,#REF!,2,0)</f>
        <v>#REF!</v>
      </c>
      <c r="AH14" s="35" t="e">
        <f>VLOOKUP($B14&amp;"|"&amp;AH$1,#REF!,2,0)</f>
        <v>#REF!</v>
      </c>
      <c r="AI14" s="35" t="e">
        <f>VLOOKUP($B14&amp;"|"&amp;AI$1,#REF!,2,0)</f>
        <v>#REF!</v>
      </c>
      <c r="AJ14" s="35" t="e">
        <f>VLOOKUP($B14&amp;"|"&amp;AJ$1,#REF!,2,0)</f>
        <v>#REF!</v>
      </c>
      <c r="AK14" s="35" t="e">
        <f>VLOOKUP($B14&amp;"|"&amp;AK$1,#REF!,2,0)</f>
        <v>#REF!</v>
      </c>
      <c r="AL14" s="35" t="e">
        <f>VLOOKUP($B14&amp;"|"&amp;AL$1,#REF!,2,0)</f>
        <v>#REF!</v>
      </c>
      <c r="AM14" s="35" t="e">
        <f>VLOOKUP($B14&amp;"|"&amp;AM$1,#REF!,2,0)</f>
        <v>#REF!</v>
      </c>
    </row>
    <row r="15" spans="1:39">
      <c r="A15" s="2" t="s">
        <v>178</v>
      </c>
      <c r="B15" t="s">
        <v>313</v>
      </c>
      <c r="C15" s="2" t="s">
        <v>172</v>
      </c>
      <c r="D15" s="2" t="s">
        <v>179</v>
      </c>
      <c r="E15" s="2" t="s">
        <v>105</v>
      </c>
      <c r="F15" s="2" t="s">
        <v>2</v>
      </c>
      <c r="G15" s="35" t="e">
        <f>VLOOKUP($B15&amp;"|"&amp;G$1,#REF!,2,0)</f>
        <v>#REF!</v>
      </c>
      <c r="H15" s="35" t="e">
        <f>VLOOKUP($B15&amp;"|"&amp;H$1,#REF!,2,0)</f>
        <v>#REF!</v>
      </c>
      <c r="I15" s="35" t="e">
        <f>VLOOKUP($B15&amp;"|"&amp;I$1,#REF!,2,0)</f>
        <v>#REF!</v>
      </c>
      <c r="J15" s="35" t="e">
        <f>VLOOKUP($B15&amp;"|"&amp;J$1,#REF!,2,0)</f>
        <v>#REF!</v>
      </c>
      <c r="K15" s="35" t="e">
        <f>VLOOKUP($B15&amp;"|"&amp;K$1,#REF!,2,0)</f>
        <v>#REF!</v>
      </c>
      <c r="L15" s="35" t="e">
        <f>VLOOKUP($B15&amp;"|"&amp;L$1,#REF!,2,0)</f>
        <v>#REF!</v>
      </c>
      <c r="M15" s="35" t="e">
        <f>VLOOKUP($B15&amp;"|"&amp;M$1,#REF!,2,0)</f>
        <v>#REF!</v>
      </c>
      <c r="N15" s="35" t="e">
        <f>VLOOKUP($B15&amp;"|"&amp;N$1,#REF!,2,0)</f>
        <v>#REF!</v>
      </c>
      <c r="O15" s="35" t="e">
        <f>VLOOKUP($B15&amp;"|"&amp;O$1,#REF!,2,0)</f>
        <v>#REF!</v>
      </c>
      <c r="P15" s="35" t="e">
        <f>VLOOKUP($B15&amp;"|"&amp;P$1,#REF!,2,0)</f>
        <v>#REF!</v>
      </c>
      <c r="Q15" s="35" t="e">
        <f>VLOOKUP($B15&amp;"|"&amp;Q$1,#REF!,2,0)</f>
        <v>#REF!</v>
      </c>
      <c r="R15" s="35" t="e">
        <f>VLOOKUP($B15&amp;"|"&amp;R$1,#REF!,2,0)</f>
        <v>#REF!</v>
      </c>
      <c r="S15" s="35" t="e">
        <f>VLOOKUP($B15&amp;"|"&amp;S$1,#REF!,2,0)</f>
        <v>#REF!</v>
      </c>
      <c r="T15" s="35" t="e">
        <f>VLOOKUP($B15&amp;"|"&amp;T$1,#REF!,2,0)</f>
        <v>#REF!</v>
      </c>
      <c r="U15" s="35" t="e">
        <f>VLOOKUP($B15&amp;"|"&amp;U$1,#REF!,2,0)</f>
        <v>#REF!</v>
      </c>
      <c r="V15" s="35" t="e">
        <f>VLOOKUP($B15&amp;"|"&amp;V$1,#REF!,2,0)</f>
        <v>#REF!</v>
      </c>
      <c r="W15" s="35" t="e">
        <f>VLOOKUP($B15&amp;"|"&amp;W$1,#REF!,2,0)</f>
        <v>#REF!</v>
      </c>
      <c r="X15" s="35" t="e">
        <f>VLOOKUP($B15&amp;"|"&amp;X$1,#REF!,2,0)</f>
        <v>#REF!</v>
      </c>
      <c r="Y15" s="35" t="e">
        <f>VLOOKUP($B15&amp;"|"&amp;Y$1,#REF!,2,0)</f>
        <v>#REF!</v>
      </c>
      <c r="Z15" s="35" t="e">
        <f>VLOOKUP($B15&amp;"|"&amp;Z$1,#REF!,2,0)</f>
        <v>#REF!</v>
      </c>
      <c r="AA15" s="35" t="e">
        <f>VLOOKUP($B15&amp;"|"&amp;AA$1,#REF!,2,0)</f>
        <v>#REF!</v>
      </c>
      <c r="AB15" s="35" t="e">
        <f>VLOOKUP($B15&amp;"|"&amp;AB$1,#REF!,2,0)</f>
        <v>#REF!</v>
      </c>
      <c r="AC15" s="35" t="e">
        <f>VLOOKUP($B15&amp;"|"&amp;AC$1,#REF!,2,0)</f>
        <v>#REF!</v>
      </c>
      <c r="AD15" s="35" t="e">
        <f>VLOOKUP($B15&amp;"|"&amp;AD$1,#REF!,2,0)</f>
        <v>#REF!</v>
      </c>
      <c r="AE15" s="35" t="e">
        <f>VLOOKUP($B15&amp;"|"&amp;AE$1,#REF!,2,0)</f>
        <v>#REF!</v>
      </c>
      <c r="AF15" s="35" t="e">
        <f>VLOOKUP($B15&amp;"|"&amp;AF$1,#REF!,2,0)</f>
        <v>#REF!</v>
      </c>
      <c r="AG15" s="35" t="e">
        <f>VLOOKUP($B15&amp;"|"&amp;AG$1,#REF!,2,0)</f>
        <v>#REF!</v>
      </c>
      <c r="AH15" s="35" t="e">
        <f>VLOOKUP($B15&amp;"|"&amp;AH$1,#REF!,2,0)</f>
        <v>#REF!</v>
      </c>
      <c r="AI15" s="35" t="e">
        <f>VLOOKUP($B15&amp;"|"&amp;AI$1,#REF!,2,0)</f>
        <v>#REF!</v>
      </c>
      <c r="AJ15" s="35" t="e">
        <f>VLOOKUP($B15&amp;"|"&amp;AJ$1,#REF!,2,0)</f>
        <v>#REF!</v>
      </c>
      <c r="AK15" s="35" t="e">
        <f>VLOOKUP($B15&amp;"|"&amp;AK$1,#REF!,2,0)</f>
        <v>#REF!</v>
      </c>
      <c r="AL15" s="35" t="e">
        <f>VLOOKUP($B15&amp;"|"&amp;AL$1,#REF!,2,0)</f>
        <v>#REF!</v>
      </c>
      <c r="AM15" s="35" t="e">
        <f>VLOOKUP($B15&amp;"|"&amp;AM$1,#REF!,2,0)</f>
        <v>#REF!</v>
      </c>
    </row>
    <row r="16" spans="1:39">
      <c r="A16" s="2" t="s">
        <v>180</v>
      </c>
      <c r="B16" t="s">
        <v>314</v>
      </c>
      <c r="C16" s="2" t="s">
        <v>172</v>
      </c>
      <c r="D16" s="2" t="s">
        <v>181</v>
      </c>
      <c r="E16" s="2" t="s">
        <v>105</v>
      </c>
      <c r="F16" s="2" t="s">
        <v>2</v>
      </c>
      <c r="G16" s="35" t="e">
        <f>VLOOKUP($B16&amp;"|"&amp;G$1,#REF!,2,0)</f>
        <v>#REF!</v>
      </c>
      <c r="H16" s="35" t="e">
        <f>VLOOKUP($B16&amp;"|"&amp;H$1,#REF!,2,0)</f>
        <v>#REF!</v>
      </c>
      <c r="I16" s="35" t="e">
        <f>VLOOKUP($B16&amp;"|"&amp;I$1,#REF!,2,0)</f>
        <v>#REF!</v>
      </c>
      <c r="J16" s="35" t="e">
        <f>VLOOKUP($B16&amp;"|"&amp;J$1,#REF!,2,0)</f>
        <v>#REF!</v>
      </c>
      <c r="K16" s="35" t="e">
        <f>VLOOKUP($B16&amp;"|"&amp;K$1,#REF!,2,0)</f>
        <v>#REF!</v>
      </c>
      <c r="L16" s="35" t="e">
        <f>VLOOKUP($B16&amp;"|"&amp;L$1,#REF!,2,0)</f>
        <v>#REF!</v>
      </c>
      <c r="M16" s="35" t="e">
        <f>VLOOKUP($B16&amp;"|"&amp;M$1,#REF!,2,0)</f>
        <v>#REF!</v>
      </c>
      <c r="N16" s="35" t="e">
        <f>VLOOKUP($B16&amp;"|"&amp;N$1,#REF!,2,0)</f>
        <v>#REF!</v>
      </c>
      <c r="O16" s="35" t="e">
        <f>VLOOKUP($B16&amp;"|"&amp;O$1,#REF!,2,0)</f>
        <v>#REF!</v>
      </c>
      <c r="P16" s="35" t="e">
        <f>VLOOKUP($B16&amp;"|"&amp;P$1,#REF!,2,0)</f>
        <v>#REF!</v>
      </c>
      <c r="Q16" s="35" t="e">
        <f>VLOOKUP($B16&amp;"|"&amp;Q$1,#REF!,2,0)</f>
        <v>#REF!</v>
      </c>
      <c r="R16" s="35" t="e">
        <f>VLOOKUP($B16&amp;"|"&amp;R$1,#REF!,2,0)</f>
        <v>#REF!</v>
      </c>
      <c r="S16" s="35" t="e">
        <f>VLOOKUP($B16&amp;"|"&amp;S$1,#REF!,2,0)</f>
        <v>#REF!</v>
      </c>
      <c r="T16" s="35" t="e">
        <f>VLOOKUP($B16&amp;"|"&amp;T$1,#REF!,2,0)</f>
        <v>#REF!</v>
      </c>
      <c r="U16" s="35" t="e">
        <f>VLOOKUP($B16&amp;"|"&amp;U$1,#REF!,2,0)</f>
        <v>#REF!</v>
      </c>
      <c r="V16" s="35" t="e">
        <f>VLOOKUP($B16&amp;"|"&amp;V$1,#REF!,2,0)</f>
        <v>#REF!</v>
      </c>
      <c r="W16" s="35" t="e">
        <f>VLOOKUP($B16&amp;"|"&amp;W$1,#REF!,2,0)</f>
        <v>#REF!</v>
      </c>
      <c r="X16" s="35" t="e">
        <f>VLOOKUP($B16&amp;"|"&amp;X$1,#REF!,2,0)</f>
        <v>#REF!</v>
      </c>
      <c r="Y16" s="35" t="e">
        <f>VLOOKUP($B16&amp;"|"&amp;Y$1,#REF!,2,0)</f>
        <v>#REF!</v>
      </c>
      <c r="Z16" s="35" t="e">
        <f>VLOOKUP($B16&amp;"|"&amp;Z$1,#REF!,2,0)</f>
        <v>#REF!</v>
      </c>
      <c r="AA16" s="35" t="e">
        <f>VLOOKUP($B16&amp;"|"&amp;AA$1,#REF!,2,0)</f>
        <v>#REF!</v>
      </c>
      <c r="AB16" s="35" t="e">
        <f>VLOOKUP($B16&amp;"|"&amp;AB$1,#REF!,2,0)</f>
        <v>#REF!</v>
      </c>
      <c r="AC16" s="35" t="e">
        <f>VLOOKUP($B16&amp;"|"&amp;AC$1,#REF!,2,0)</f>
        <v>#REF!</v>
      </c>
      <c r="AD16" s="35" t="e">
        <f>VLOOKUP($B16&amp;"|"&amp;AD$1,#REF!,2,0)</f>
        <v>#REF!</v>
      </c>
      <c r="AE16" s="35" t="e">
        <f>VLOOKUP($B16&amp;"|"&amp;AE$1,#REF!,2,0)</f>
        <v>#REF!</v>
      </c>
      <c r="AF16" s="35" t="e">
        <f>VLOOKUP($B16&amp;"|"&amp;AF$1,#REF!,2,0)</f>
        <v>#REF!</v>
      </c>
      <c r="AG16" s="35" t="e">
        <f>VLOOKUP($B16&amp;"|"&amp;AG$1,#REF!,2,0)</f>
        <v>#REF!</v>
      </c>
      <c r="AH16" s="35" t="e">
        <f>VLOOKUP($B16&amp;"|"&amp;AH$1,#REF!,2,0)</f>
        <v>#REF!</v>
      </c>
      <c r="AI16" s="35" t="e">
        <f>VLOOKUP($B16&amp;"|"&amp;AI$1,#REF!,2,0)</f>
        <v>#REF!</v>
      </c>
      <c r="AJ16" s="35" t="e">
        <f>VLOOKUP($B16&amp;"|"&amp;AJ$1,#REF!,2,0)</f>
        <v>#REF!</v>
      </c>
      <c r="AK16" s="35" t="e">
        <f>VLOOKUP($B16&amp;"|"&amp;AK$1,#REF!,2,0)</f>
        <v>#REF!</v>
      </c>
      <c r="AL16" s="35" t="e">
        <f>VLOOKUP($B16&amp;"|"&amp;AL$1,#REF!,2,0)</f>
        <v>#REF!</v>
      </c>
      <c r="AM16" s="35" t="e">
        <f>VLOOKUP($B16&amp;"|"&amp;AM$1,#REF!,2,0)</f>
        <v>#REF!</v>
      </c>
    </row>
    <row r="17" spans="1:39">
      <c r="A17" s="2" t="s">
        <v>182</v>
      </c>
      <c r="B17" t="s">
        <v>315</v>
      </c>
      <c r="C17" s="2" t="s">
        <v>172</v>
      </c>
      <c r="D17" s="2" t="s">
        <v>183</v>
      </c>
      <c r="E17" s="2" t="s">
        <v>105</v>
      </c>
      <c r="F17" s="2" t="s">
        <v>2</v>
      </c>
      <c r="G17" s="35" t="e">
        <f>VLOOKUP($B17&amp;"|"&amp;G$1,#REF!,2,0)</f>
        <v>#REF!</v>
      </c>
      <c r="H17" s="35" t="e">
        <f>VLOOKUP($B17&amp;"|"&amp;H$1,#REF!,2,0)</f>
        <v>#REF!</v>
      </c>
      <c r="I17" s="35" t="e">
        <f>VLOOKUP($B17&amp;"|"&amp;I$1,#REF!,2,0)</f>
        <v>#REF!</v>
      </c>
      <c r="J17" s="35" t="e">
        <f>VLOOKUP($B17&amp;"|"&amp;J$1,#REF!,2,0)</f>
        <v>#REF!</v>
      </c>
      <c r="K17" s="35" t="e">
        <f>VLOOKUP($B17&amp;"|"&amp;K$1,#REF!,2,0)</f>
        <v>#REF!</v>
      </c>
      <c r="L17" s="35" t="e">
        <f>VLOOKUP($B17&amp;"|"&amp;L$1,#REF!,2,0)</f>
        <v>#REF!</v>
      </c>
      <c r="M17" s="35" t="e">
        <f>VLOOKUP($B17&amp;"|"&amp;M$1,#REF!,2,0)</f>
        <v>#REF!</v>
      </c>
      <c r="N17" s="35" t="e">
        <f>VLOOKUP($B17&amp;"|"&amp;N$1,#REF!,2,0)</f>
        <v>#REF!</v>
      </c>
      <c r="O17" s="35" t="e">
        <f>VLOOKUP($B17&amp;"|"&amp;O$1,#REF!,2,0)</f>
        <v>#REF!</v>
      </c>
      <c r="P17" s="35" t="e">
        <f>VLOOKUP($B17&amp;"|"&amp;P$1,#REF!,2,0)</f>
        <v>#REF!</v>
      </c>
      <c r="Q17" s="35" t="e">
        <f>VLOOKUP($B17&amp;"|"&amp;Q$1,#REF!,2,0)</f>
        <v>#REF!</v>
      </c>
      <c r="R17" s="35" t="e">
        <f>VLOOKUP($B17&amp;"|"&amp;R$1,#REF!,2,0)</f>
        <v>#REF!</v>
      </c>
      <c r="S17" s="35" t="e">
        <f>VLOOKUP($B17&amp;"|"&amp;S$1,#REF!,2,0)</f>
        <v>#REF!</v>
      </c>
      <c r="T17" s="35" t="e">
        <f>VLOOKUP($B17&amp;"|"&amp;T$1,#REF!,2,0)</f>
        <v>#REF!</v>
      </c>
      <c r="U17" s="35" t="e">
        <f>VLOOKUP($B17&amp;"|"&amp;U$1,#REF!,2,0)</f>
        <v>#REF!</v>
      </c>
      <c r="V17" s="35" t="e">
        <f>VLOOKUP($B17&amp;"|"&amp;V$1,#REF!,2,0)</f>
        <v>#REF!</v>
      </c>
      <c r="W17" s="35" t="e">
        <f>VLOOKUP($B17&amp;"|"&amp;W$1,#REF!,2,0)</f>
        <v>#REF!</v>
      </c>
      <c r="X17" s="35" t="e">
        <f>VLOOKUP($B17&amp;"|"&amp;X$1,#REF!,2,0)</f>
        <v>#REF!</v>
      </c>
      <c r="Y17" s="35" t="e">
        <f>VLOOKUP($B17&amp;"|"&amp;Y$1,#REF!,2,0)</f>
        <v>#REF!</v>
      </c>
      <c r="Z17" s="35" t="e">
        <f>VLOOKUP($B17&amp;"|"&amp;Z$1,#REF!,2,0)</f>
        <v>#REF!</v>
      </c>
      <c r="AA17" s="35" t="e">
        <f>VLOOKUP($B17&amp;"|"&amp;AA$1,#REF!,2,0)</f>
        <v>#REF!</v>
      </c>
      <c r="AB17" s="35" t="e">
        <f>VLOOKUP($B17&amp;"|"&amp;AB$1,#REF!,2,0)</f>
        <v>#REF!</v>
      </c>
      <c r="AC17" s="35" t="e">
        <f>VLOOKUP($B17&amp;"|"&amp;AC$1,#REF!,2,0)</f>
        <v>#REF!</v>
      </c>
      <c r="AD17" s="35" t="e">
        <f>VLOOKUP($B17&amp;"|"&amp;AD$1,#REF!,2,0)</f>
        <v>#REF!</v>
      </c>
      <c r="AE17" s="35" t="e">
        <f>VLOOKUP($B17&amp;"|"&amp;AE$1,#REF!,2,0)</f>
        <v>#REF!</v>
      </c>
      <c r="AF17" s="35" t="e">
        <f>VLOOKUP($B17&amp;"|"&amp;AF$1,#REF!,2,0)</f>
        <v>#REF!</v>
      </c>
      <c r="AG17" s="35" t="e">
        <f>VLOOKUP($B17&amp;"|"&amp;AG$1,#REF!,2,0)</f>
        <v>#REF!</v>
      </c>
      <c r="AH17" s="35" t="e">
        <f>VLOOKUP($B17&amp;"|"&amp;AH$1,#REF!,2,0)</f>
        <v>#REF!</v>
      </c>
      <c r="AI17" s="35" t="e">
        <f>VLOOKUP($B17&amp;"|"&amp;AI$1,#REF!,2,0)</f>
        <v>#REF!</v>
      </c>
      <c r="AJ17" s="35" t="e">
        <f>VLOOKUP($B17&amp;"|"&amp;AJ$1,#REF!,2,0)</f>
        <v>#REF!</v>
      </c>
      <c r="AK17" s="35" t="e">
        <f>VLOOKUP($B17&amp;"|"&amp;AK$1,#REF!,2,0)</f>
        <v>#REF!</v>
      </c>
      <c r="AL17" s="35" t="e">
        <f>VLOOKUP($B17&amp;"|"&amp;AL$1,#REF!,2,0)</f>
        <v>#REF!</v>
      </c>
      <c r="AM17" s="35" t="e">
        <f>VLOOKUP($B17&amp;"|"&amp;AM$1,#REF!,2,0)</f>
        <v>#REF!</v>
      </c>
    </row>
    <row r="18" spans="1:39">
      <c r="A18" s="2" t="s">
        <v>184</v>
      </c>
      <c r="B18" t="s">
        <v>316</v>
      </c>
      <c r="C18" s="2" t="s">
        <v>172</v>
      </c>
      <c r="D18" s="2" t="s">
        <v>185</v>
      </c>
      <c r="E18" s="2" t="s">
        <v>105</v>
      </c>
      <c r="F18" s="2" t="s">
        <v>2</v>
      </c>
      <c r="G18" s="35" t="e">
        <f>VLOOKUP($B18&amp;"|"&amp;G$1,#REF!,2,0)</f>
        <v>#REF!</v>
      </c>
      <c r="H18" s="35" t="e">
        <f>VLOOKUP($B18&amp;"|"&amp;H$1,#REF!,2,0)</f>
        <v>#REF!</v>
      </c>
      <c r="I18" s="35" t="e">
        <f>VLOOKUP($B18&amp;"|"&amp;I$1,#REF!,2,0)</f>
        <v>#REF!</v>
      </c>
      <c r="J18" s="35" t="e">
        <f>VLOOKUP($B18&amp;"|"&amp;J$1,#REF!,2,0)</f>
        <v>#REF!</v>
      </c>
      <c r="K18" s="35" t="e">
        <f>VLOOKUP($B18&amp;"|"&amp;K$1,#REF!,2,0)</f>
        <v>#REF!</v>
      </c>
      <c r="L18" s="35" t="e">
        <f>VLOOKUP($B18&amp;"|"&amp;L$1,#REF!,2,0)</f>
        <v>#REF!</v>
      </c>
      <c r="M18" s="35" t="e">
        <f>VLOOKUP($B18&amp;"|"&amp;M$1,#REF!,2,0)</f>
        <v>#REF!</v>
      </c>
      <c r="N18" s="35" t="e">
        <f>VLOOKUP($B18&amp;"|"&amp;N$1,#REF!,2,0)</f>
        <v>#REF!</v>
      </c>
      <c r="O18" s="35" t="e">
        <f>VLOOKUP($B18&amp;"|"&amp;O$1,#REF!,2,0)</f>
        <v>#REF!</v>
      </c>
      <c r="P18" s="35" t="e">
        <f>VLOOKUP($B18&amp;"|"&amp;P$1,#REF!,2,0)</f>
        <v>#REF!</v>
      </c>
      <c r="Q18" s="35" t="e">
        <f>VLOOKUP($B18&amp;"|"&amp;Q$1,#REF!,2,0)</f>
        <v>#REF!</v>
      </c>
      <c r="R18" s="35" t="e">
        <f>VLOOKUP($B18&amp;"|"&amp;R$1,#REF!,2,0)</f>
        <v>#REF!</v>
      </c>
      <c r="S18" s="35" t="e">
        <f>VLOOKUP($B18&amp;"|"&amp;S$1,#REF!,2,0)</f>
        <v>#REF!</v>
      </c>
      <c r="T18" s="35" t="e">
        <f>VLOOKUP($B18&amp;"|"&amp;T$1,#REF!,2,0)</f>
        <v>#REF!</v>
      </c>
      <c r="U18" s="35" t="e">
        <f>VLOOKUP($B18&amp;"|"&amp;U$1,#REF!,2,0)</f>
        <v>#REF!</v>
      </c>
      <c r="V18" s="35" t="e">
        <f>VLOOKUP($B18&amp;"|"&amp;V$1,#REF!,2,0)</f>
        <v>#REF!</v>
      </c>
      <c r="W18" s="35" t="e">
        <f>VLOOKUP($B18&amp;"|"&amp;W$1,#REF!,2,0)</f>
        <v>#REF!</v>
      </c>
      <c r="X18" s="35" t="e">
        <f>VLOOKUP($B18&amp;"|"&amp;X$1,#REF!,2,0)</f>
        <v>#REF!</v>
      </c>
      <c r="Y18" s="35" t="e">
        <f>VLOOKUP($B18&amp;"|"&amp;Y$1,#REF!,2,0)</f>
        <v>#REF!</v>
      </c>
      <c r="Z18" s="35" t="e">
        <f>VLOOKUP($B18&amp;"|"&amp;Z$1,#REF!,2,0)</f>
        <v>#REF!</v>
      </c>
      <c r="AA18" s="35" t="e">
        <f>VLOOKUP($B18&amp;"|"&amp;AA$1,#REF!,2,0)</f>
        <v>#REF!</v>
      </c>
      <c r="AB18" s="35" t="e">
        <f>VLOOKUP($B18&amp;"|"&amp;AB$1,#REF!,2,0)</f>
        <v>#REF!</v>
      </c>
      <c r="AC18" s="35" t="e">
        <f>VLOOKUP($B18&amp;"|"&amp;AC$1,#REF!,2,0)</f>
        <v>#REF!</v>
      </c>
      <c r="AD18" s="35" t="e">
        <f>VLOOKUP($B18&amp;"|"&amp;AD$1,#REF!,2,0)</f>
        <v>#REF!</v>
      </c>
      <c r="AE18" s="35" t="e">
        <f>VLOOKUP($B18&amp;"|"&amp;AE$1,#REF!,2,0)</f>
        <v>#REF!</v>
      </c>
      <c r="AF18" s="35" t="e">
        <f>VLOOKUP($B18&amp;"|"&amp;AF$1,#REF!,2,0)</f>
        <v>#REF!</v>
      </c>
      <c r="AG18" s="35" t="e">
        <f>VLOOKUP($B18&amp;"|"&amp;AG$1,#REF!,2,0)</f>
        <v>#REF!</v>
      </c>
      <c r="AH18" s="35" t="e">
        <f>VLOOKUP($B18&amp;"|"&amp;AH$1,#REF!,2,0)</f>
        <v>#REF!</v>
      </c>
      <c r="AI18" s="35" t="e">
        <f>VLOOKUP($B18&amp;"|"&amp;AI$1,#REF!,2,0)</f>
        <v>#REF!</v>
      </c>
      <c r="AJ18" s="35" t="e">
        <f>VLOOKUP($B18&amp;"|"&amp;AJ$1,#REF!,2,0)</f>
        <v>#REF!</v>
      </c>
      <c r="AK18" s="35" t="e">
        <f>VLOOKUP($B18&amp;"|"&amp;AK$1,#REF!,2,0)</f>
        <v>#REF!</v>
      </c>
      <c r="AL18" s="35" t="e">
        <f>VLOOKUP($B18&amp;"|"&amp;AL$1,#REF!,2,0)</f>
        <v>#REF!</v>
      </c>
      <c r="AM18" s="35" t="e">
        <f>VLOOKUP($B18&amp;"|"&amp;AM$1,#REF!,2,0)</f>
        <v>#REF!</v>
      </c>
    </row>
    <row r="19" spans="1:39">
      <c r="A19" s="2" t="s">
        <v>186</v>
      </c>
      <c r="B19" t="s">
        <v>317</v>
      </c>
      <c r="C19" s="2" t="s">
        <v>172</v>
      </c>
      <c r="D19" s="2" t="s">
        <v>187</v>
      </c>
      <c r="E19" s="2" t="s">
        <v>105</v>
      </c>
      <c r="F19" s="2" t="s">
        <v>2</v>
      </c>
      <c r="G19" s="35" t="e">
        <f>VLOOKUP($B19&amp;"|"&amp;G$1,#REF!,2,0)</f>
        <v>#REF!</v>
      </c>
      <c r="H19" s="35" t="e">
        <f>VLOOKUP($B19&amp;"|"&amp;H$1,#REF!,2,0)</f>
        <v>#REF!</v>
      </c>
      <c r="I19" s="35" t="e">
        <f>VLOOKUP($B19&amp;"|"&amp;I$1,#REF!,2,0)</f>
        <v>#REF!</v>
      </c>
      <c r="J19" s="35" t="e">
        <f>VLOOKUP($B19&amp;"|"&amp;J$1,#REF!,2,0)</f>
        <v>#REF!</v>
      </c>
      <c r="K19" s="35" t="e">
        <f>VLOOKUP($B19&amp;"|"&amp;K$1,#REF!,2,0)</f>
        <v>#REF!</v>
      </c>
      <c r="L19" s="35" t="e">
        <f>VLOOKUP($B19&amp;"|"&amp;L$1,#REF!,2,0)</f>
        <v>#REF!</v>
      </c>
      <c r="M19" s="35" t="e">
        <f>VLOOKUP($B19&amp;"|"&amp;M$1,#REF!,2,0)</f>
        <v>#REF!</v>
      </c>
      <c r="N19" s="35" t="e">
        <f>VLOOKUP($B19&amp;"|"&amp;N$1,#REF!,2,0)</f>
        <v>#REF!</v>
      </c>
      <c r="O19" s="35" t="e">
        <f>VLOOKUP($B19&amp;"|"&amp;O$1,#REF!,2,0)</f>
        <v>#REF!</v>
      </c>
      <c r="P19" s="35" t="e">
        <f>VLOOKUP($B19&amp;"|"&amp;P$1,#REF!,2,0)</f>
        <v>#REF!</v>
      </c>
      <c r="Q19" s="35" t="e">
        <f>VLOOKUP($B19&amp;"|"&amp;Q$1,#REF!,2,0)</f>
        <v>#REF!</v>
      </c>
      <c r="R19" s="35" t="e">
        <f>VLOOKUP($B19&amp;"|"&amp;R$1,#REF!,2,0)</f>
        <v>#REF!</v>
      </c>
      <c r="S19" s="35" t="e">
        <f>VLOOKUP($B19&amp;"|"&amp;S$1,#REF!,2,0)</f>
        <v>#REF!</v>
      </c>
      <c r="T19" s="35" t="e">
        <f>VLOOKUP($B19&amp;"|"&amp;T$1,#REF!,2,0)</f>
        <v>#REF!</v>
      </c>
      <c r="U19" s="35" t="e">
        <f>VLOOKUP($B19&amp;"|"&amp;U$1,#REF!,2,0)</f>
        <v>#REF!</v>
      </c>
      <c r="V19" s="35" t="e">
        <f>VLOOKUP($B19&amp;"|"&amp;V$1,#REF!,2,0)</f>
        <v>#REF!</v>
      </c>
      <c r="W19" s="35" t="e">
        <f>VLOOKUP($B19&amp;"|"&amp;W$1,#REF!,2,0)</f>
        <v>#REF!</v>
      </c>
      <c r="X19" s="35" t="e">
        <f>VLOOKUP($B19&amp;"|"&amp;X$1,#REF!,2,0)</f>
        <v>#REF!</v>
      </c>
      <c r="Y19" s="35" t="e">
        <f>VLOOKUP($B19&amp;"|"&amp;Y$1,#REF!,2,0)</f>
        <v>#REF!</v>
      </c>
      <c r="Z19" s="35" t="e">
        <f>VLOOKUP($B19&amp;"|"&amp;Z$1,#REF!,2,0)</f>
        <v>#REF!</v>
      </c>
      <c r="AA19" s="35" t="e">
        <f>VLOOKUP($B19&amp;"|"&amp;AA$1,#REF!,2,0)</f>
        <v>#REF!</v>
      </c>
      <c r="AB19" s="35" t="e">
        <f>VLOOKUP($B19&amp;"|"&amp;AB$1,#REF!,2,0)</f>
        <v>#REF!</v>
      </c>
      <c r="AC19" s="35" t="e">
        <f>VLOOKUP($B19&amp;"|"&amp;AC$1,#REF!,2,0)</f>
        <v>#REF!</v>
      </c>
      <c r="AD19" s="35" t="e">
        <f>VLOOKUP($B19&amp;"|"&amp;AD$1,#REF!,2,0)</f>
        <v>#REF!</v>
      </c>
      <c r="AE19" s="35" t="e">
        <f>VLOOKUP($B19&amp;"|"&amp;AE$1,#REF!,2,0)</f>
        <v>#REF!</v>
      </c>
      <c r="AF19" s="35" t="e">
        <f>VLOOKUP($B19&amp;"|"&amp;AF$1,#REF!,2,0)</f>
        <v>#REF!</v>
      </c>
      <c r="AG19" s="35" t="e">
        <f>VLOOKUP($B19&amp;"|"&amp;AG$1,#REF!,2,0)</f>
        <v>#REF!</v>
      </c>
      <c r="AH19" s="35" t="e">
        <f>VLOOKUP($B19&amp;"|"&amp;AH$1,#REF!,2,0)</f>
        <v>#REF!</v>
      </c>
      <c r="AI19" s="35" t="e">
        <f>VLOOKUP($B19&amp;"|"&amp;AI$1,#REF!,2,0)</f>
        <v>#REF!</v>
      </c>
      <c r="AJ19" s="35" t="e">
        <f>VLOOKUP($B19&amp;"|"&amp;AJ$1,#REF!,2,0)</f>
        <v>#REF!</v>
      </c>
      <c r="AK19" s="35" t="e">
        <f>VLOOKUP($B19&amp;"|"&amp;AK$1,#REF!,2,0)</f>
        <v>#REF!</v>
      </c>
      <c r="AL19" s="35" t="e">
        <f>VLOOKUP($B19&amp;"|"&amp;AL$1,#REF!,2,0)</f>
        <v>#REF!</v>
      </c>
      <c r="AM19" s="35" t="e">
        <f>VLOOKUP($B19&amp;"|"&amp;AM$1,#REF!,2,0)</f>
        <v>#REF!</v>
      </c>
    </row>
    <row r="20" spans="1:39">
      <c r="A20" s="2" t="s">
        <v>188</v>
      </c>
      <c r="B20" t="s">
        <v>318</v>
      </c>
      <c r="C20" s="2" t="s">
        <v>172</v>
      </c>
      <c r="D20" s="2" t="s">
        <v>189</v>
      </c>
      <c r="E20" s="2" t="s">
        <v>105</v>
      </c>
      <c r="F20" s="2" t="s">
        <v>2</v>
      </c>
      <c r="G20" s="35" t="e">
        <f>VLOOKUP($B20&amp;"|"&amp;G$1,#REF!,2,0)</f>
        <v>#REF!</v>
      </c>
      <c r="H20" s="35" t="e">
        <f>VLOOKUP($B20&amp;"|"&amp;H$1,#REF!,2,0)</f>
        <v>#REF!</v>
      </c>
      <c r="I20" s="35" t="e">
        <f>VLOOKUP($B20&amp;"|"&amp;I$1,#REF!,2,0)</f>
        <v>#REF!</v>
      </c>
      <c r="J20" s="35" t="e">
        <f>VLOOKUP($B20&amp;"|"&amp;J$1,#REF!,2,0)</f>
        <v>#REF!</v>
      </c>
      <c r="K20" s="35" t="e">
        <f>VLOOKUP($B20&amp;"|"&amp;K$1,#REF!,2,0)</f>
        <v>#REF!</v>
      </c>
      <c r="L20" s="35" t="e">
        <f>VLOOKUP($B20&amp;"|"&amp;L$1,#REF!,2,0)</f>
        <v>#REF!</v>
      </c>
      <c r="M20" s="35" t="e">
        <f>VLOOKUP($B20&amp;"|"&amp;M$1,#REF!,2,0)</f>
        <v>#REF!</v>
      </c>
      <c r="N20" s="35" t="e">
        <f>VLOOKUP($B20&amp;"|"&amp;N$1,#REF!,2,0)</f>
        <v>#REF!</v>
      </c>
      <c r="O20" s="35" t="e">
        <f>VLOOKUP($B20&amp;"|"&amp;O$1,#REF!,2,0)</f>
        <v>#REF!</v>
      </c>
      <c r="P20" s="35" t="e">
        <f>VLOOKUP($B20&amp;"|"&amp;P$1,#REF!,2,0)</f>
        <v>#REF!</v>
      </c>
      <c r="Q20" s="35" t="e">
        <f>VLOOKUP($B20&amp;"|"&amp;Q$1,#REF!,2,0)</f>
        <v>#REF!</v>
      </c>
      <c r="R20" s="35" t="e">
        <f>VLOOKUP($B20&amp;"|"&amp;R$1,#REF!,2,0)</f>
        <v>#REF!</v>
      </c>
      <c r="S20" s="35" t="e">
        <f>VLOOKUP($B20&amp;"|"&amp;S$1,#REF!,2,0)</f>
        <v>#REF!</v>
      </c>
      <c r="T20" s="35" t="e">
        <f>VLOOKUP($B20&amp;"|"&amp;T$1,#REF!,2,0)</f>
        <v>#REF!</v>
      </c>
      <c r="U20" s="35" t="e">
        <f>VLOOKUP($B20&amp;"|"&amp;U$1,#REF!,2,0)</f>
        <v>#REF!</v>
      </c>
      <c r="V20" s="35" t="e">
        <f>VLOOKUP($B20&amp;"|"&amp;V$1,#REF!,2,0)</f>
        <v>#REF!</v>
      </c>
      <c r="W20" s="35" t="e">
        <f>VLOOKUP($B20&amp;"|"&amp;W$1,#REF!,2,0)</f>
        <v>#REF!</v>
      </c>
      <c r="X20" s="35" t="e">
        <f>VLOOKUP($B20&amp;"|"&amp;X$1,#REF!,2,0)</f>
        <v>#REF!</v>
      </c>
      <c r="Y20" s="35" t="e">
        <f>VLOOKUP($B20&amp;"|"&amp;Y$1,#REF!,2,0)</f>
        <v>#REF!</v>
      </c>
      <c r="Z20" s="35" t="e">
        <f>VLOOKUP($B20&amp;"|"&amp;Z$1,#REF!,2,0)</f>
        <v>#REF!</v>
      </c>
      <c r="AA20" s="35" t="e">
        <f>VLOOKUP($B20&amp;"|"&amp;AA$1,#REF!,2,0)</f>
        <v>#REF!</v>
      </c>
      <c r="AB20" s="35" t="e">
        <f>VLOOKUP($B20&amp;"|"&amp;AB$1,#REF!,2,0)</f>
        <v>#REF!</v>
      </c>
      <c r="AC20" s="35" t="e">
        <f>VLOOKUP($B20&amp;"|"&amp;AC$1,#REF!,2,0)</f>
        <v>#REF!</v>
      </c>
      <c r="AD20" s="35" t="e">
        <f>VLOOKUP($B20&amp;"|"&amp;AD$1,#REF!,2,0)</f>
        <v>#REF!</v>
      </c>
      <c r="AE20" s="35" t="e">
        <f>VLOOKUP($B20&amp;"|"&amp;AE$1,#REF!,2,0)</f>
        <v>#REF!</v>
      </c>
      <c r="AF20" s="35" t="e">
        <f>VLOOKUP($B20&amp;"|"&amp;AF$1,#REF!,2,0)</f>
        <v>#REF!</v>
      </c>
      <c r="AG20" s="35" t="e">
        <f>VLOOKUP($B20&amp;"|"&amp;AG$1,#REF!,2,0)</f>
        <v>#REF!</v>
      </c>
      <c r="AH20" s="35" t="e">
        <f>VLOOKUP($B20&amp;"|"&amp;AH$1,#REF!,2,0)</f>
        <v>#REF!</v>
      </c>
      <c r="AI20" s="35" t="e">
        <f>VLOOKUP($B20&amp;"|"&amp;AI$1,#REF!,2,0)</f>
        <v>#REF!</v>
      </c>
      <c r="AJ20" s="35" t="e">
        <f>VLOOKUP($B20&amp;"|"&amp;AJ$1,#REF!,2,0)</f>
        <v>#REF!</v>
      </c>
      <c r="AK20" s="35" t="e">
        <f>VLOOKUP($B20&amp;"|"&amp;AK$1,#REF!,2,0)</f>
        <v>#REF!</v>
      </c>
      <c r="AL20" s="35" t="e">
        <f>VLOOKUP($B20&amp;"|"&amp;AL$1,#REF!,2,0)</f>
        <v>#REF!</v>
      </c>
      <c r="AM20" s="35" t="e">
        <f>VLOOKUP($B20&amp;"|"&amp;AM$1,#REF!,2,0)</f>
        <v>#REF!</v>
      </c>
    </row>
    <row r="21" spans="1:39">
      <c r="A21" s="2" t="s">
        <v>190</v>
      </c>
      <c r="B21" t="s">
        <v>319</v>
      </c>
      <c r="C21" s="2" t="s">
        <v>172</v>
      </c>
      <c r="D21" s="2" t="s">
        <v>191</v>
      </c>
      <c r="E21" s="2" t="s">
        <v>105</v>
      </c>
      <c r="F21" s="2" t="s">
        <v>2</v>
      </c>
      <c r="G21" s="35" t="e">
        <f>VLOOKUP($B21&amp;"|"&amp;G$1,#REF!,2,0)</f>
        <v>#REF!</v>
      </c>
      <c r="H21" s="35" t="e">
        <f>VLOOKUP($B21&amp;"|"&amp;H$1,#REF!,2,0)</f>
        <v>#REF!</v>
      </c>
      <c r="I21" s="35" t="e">
        <f>VLOOKUP($B21&amp;"|"&amp;I$1,#REF!,2,0)</f>
        <v>#REF!</v>
      </c>
      <c r="J21" s="35" t="e">
        <f>VLOOKUP($B21&amp;"|"&amp;J$1,#REF!,2,0)</f>
        <v>#REF!</v>
      </c>
      <c r="K21" s="35" t="e">
        <f>VLOOKUP($B21&amp;"|"&amp;K$1,#REF!,2,0)</f>
        <v>#REF!</v>
      </c>
      <c r="L21" s="35" t="e">
        <f>VLOOKUP($B21&amp;"|"&amp;L$1,#REF!,2,0)</f>
        <v>#REF!</v>
      </c>
      <c r="M21" s="35" t="e">
        <f>VLOOKUP($B21&amp;"|"&amp;M$1,#REF!,2,0)</f>
        <v>#REF!</v>
      </c>
      <c r="N21" s="35" t="e">
        <f>VLOOKUP($B21&amp;"|"&amp;N$1,#REF!,2,0)</f>
        <v>#REF!</v>
      </c>
      <c r="O21" s="35" t="e">
        <f>VLOOKUP($B21&amp;"|"&amp;O$1,#REF!,2,0)</f>
        <v>#REF!</v>
      </c>
      <c r="P21" s="35" t="e">
        <f>VLOOKUP($B21&amp;"|"&amp;P$1,#REF!,2,0)</f>
        <v>#REF!</v>
      </c>
      <c r="Q21" s="35" t="e">
        <f>VLOOKUP($B21&amp;"|"&amp;Q$1,#REF!,2,0)</f>
        <v>#REF!</v>
      </c>
      <c r="R21" s="35" t="e">
        <f>VLOOKUP($B21&amp;"|"&amp;R$1,#REF!,2,0)</f>
        <v>#REF!</v>
      </c>
      <c r="S21" s="35" t="e">
        <f>VLOOKUP($B21&amp;"|"&amp;S$1,#REF!,2,0)</f>
        <v>#REF!</v>
      </c>
      <c r="T21" s="35" t="e">
        <f>VLOOKUP($B21&amp;"|"&amp;T$1,#REF!,2,0)</f>
        <v>#REF!</v>
      </c>
      <c r="U21" s="35" t="e">
        <f>VLOOKUP($B21&amp;"|"&amp;U$1,#REF!,2,0)</f>
        <v>#REF!</v>
      </c>
      <c r="V21" s="35" t="e">
        <f>VLOOKUP($B21&amp;"|"&amp;V$1,#REF!,2,0)</f>
        <v>#REF!</v>
      </c>
      <c r="W21" s="35" t="e">
        <f>VLOOKUP($B21&amp;"|"&amp;W$1,#REF!,2,0)</f>
        <v>#REF!</v>
      </c>
      <c r="X21" s="35" t="e">
        <f>VLOOKUP($B21&amp;"|"&amp;X$1,#REF!,2,0)</f>
        <v>#REF!</v>
      </c>
      <c r="Y21" s="35" t="e">
        <f>VLOOKUP($B21&amp;"|"&amp;Y$1,#REF!,2,0)</f>
        <v>#REF!</v>
      </c>
      <c r="Z21" s="35" t="e">
        <f>VLOOKUP($B21&amp;"|"&amp;Z$1,#REF!,2,0)</f>
        <v>#REF!</v>
      </c>
      <c r="AA21" s="35" t="e">
        <f>VLOOKUP($B21&amp;"|"&amp;AA$1,#REF!,2,0)</f>
        <v>#REF!</v>
      </c>
      <c r="AB21" s="35" t="e">
        <f>VLOOKUP($B21&amp;"|"&amp;AB$1,#REF!,2,0)</f>
        <v>#REF!</v>
      </c>
      <c r="AC21" s="35" t="e">
        <f>VLOOKUP($B21&amp;"|"&amp;AC$1,#REF!,2,0)</f>
        <v>#REF!</v>
      </c>
      <c r="AD21" s="35" t="e">
        <f>VLOOKUP($B21&amp;"|"&amp;AD$1,#REF!,2,0)</f>
        <v>#REF!</v>
      </c>
      <c r="AE21" s="35" t="e">
        <f>VLOOKUP($B21&amp;"|"&amp;AE$1,#REF!,2,0)</f>
        <v>#REF!</v>
      </c>
      <c r="AF21" s="35" t="e">
        <f>VLOOKUP($B21&amp;"|"&amp;AF$1,#REF!,2,0)</f>
        <v>#REF!</v>
      </c>
      <c r="AG21" s="35" t="e">
        <f>VLOOKUP($B21&amp;"|"&amp;AG$1,#REF!,2,0)</f>
        <v>#REF!</v>
      </c>
      <c r="AH21" s="35" t="e">
        <f>VLOOKUP($B21&amp;"|"&amp;AH$1,#REF!,2,0)</f>
        <v>#REF!</v>
      </c>
      <c r="AI21" s="35" t="e">
        <f>VLOOKUP($B21&amp;"|"&amp;AI$1,#REF!,2,0)</f>
        <v>#REF!</v>
      </c>
      <c r="AJ21" s="35" t="e">
        <f>VLOOKUP($B21&amp;"|"&amp;AJ$1,#REF!,2,0)</f>
        <v>#REF!</v>
      </c>
      <c r="AK21" s="35" t="e">
        <f>VLOOKUP($B21&amp;"|"&amp;AK$1,#REF!,2,0)</f>
        <v>#REF!</v>
      </c>
      <c r="AL21" s="35" t="e">
        <f>VLOOKUP($B21&amp;"|"&amp;AL$1,#REF!,2,0)</f>
        <v>#REF!</v>
      </c>
      <c r="AM21" s="35" t="e">
        <f>VLOOKUP($B21&amp;"|"&amp;AM$1,#REF!,2,0)</f>
        <v>#REF!</v>
      </c>
    </row>
    <row r="22" spans="1:39">
      <c r="A22" s="2" t="s">
        <v>129</v>
      </c>
      <c r="B22" t="s">
        <v>225</v>
      </c>
      <c r="C22" s="2" t="s">
        <v>3</v>
      </c>
      <c r="D22" s="2" t="s">
        <v>68</v>
      </c>
      <c r="E22" s="2" t="s">
        <v>105</v>
      </c>
      <c r="F22" s="2" t="s">
        <v>2</v>
      </c>
      <c r="G22" s="35" t="e">
        <f>VLOOKUP($B22&amp;"|"&amp;G$1,#REF!,2,0)</f>
        <v>#REF!</v>
      </c>
      <c r="H22" s="35" t="e">
        <f>VLOOKUP($B22&amp;"|"&amp;H$1,#REF!,2,0)</f>
        <v>#REF!</v>
      </c>
      <c r="I22" s="35" t="e">
        <f>VLOOKUP($B22&amp;"|"&amp;I$1,#REF!,2,0)</f>
        <v>#REF!</v>
      </c>
      <c r="J22" s="35" t="e">
        <f>VLOOKUP($B22&amp;"|"&amp;J$1,#REF!,2,0)</f>
        <v>#REF!</v>
      </c>
      <c r="K22" s="35" t="e">
        <f>VLOOKUP($B22&amp;"|"&amp;K$1,#REF!,2,0)</f>
        <v>#REF!</v>
      </c>
      <c r="L22" s="35" t="e">
        <f>VLOOKUP($B22&amp;"|"&amp;L$1,#REF!,2,0)</f>
        <v>#REF!</v>
      </c>
      <c r="M22" s="35" t="e">
        <f>VLOOKUP($B22&amp;"|"&amp;M$1,#REF!,2,0)</f>
        <v>#REF!</v>
      </c>
      <c r="N22" s="35" t="e">
        <f>VLOOKUP($B22&amp;"|"&amp;N$1,#REF!,2,0)</f>
        <v>#REF!</v>
      </c>
      <c r="O22" s="35" t="e">
        <f>VLOOKUP($B22&amp;"|"&amp;O$1,#REF!,2,0)</f>
        <v>#REF!</v>
      </c>
      <c r="P22" s="35" t="e">
        <f>VLOOKUP($B22&amp;"|"&amp;P$1,#REF!,2,0)</f>
        <v>#REF!</v>
      </c>
      <c r="Q22" s="35" t="e">
        <f>VLOOKUP($B22&amp;"|"&amp;Q$1,#REF!,2,0)</f>
        <v>#REF!</v>
      </c>
      <c r="R22" s="35" t="e">
        <f>VLOOKUP($B22&amp;"|"&amp;R$1,#REF!,2,0)</f>
        <v>#REF!</v>
      </c>
      <c r="S22" s="35" t="e">
        <f>VLOOKUP($B22&amp;"|"&amp;S$1,#REF!,2,0)</f>
        <v>#REF!</v>
      </c>
      <c r="T22" s="35" t="e">
        <f>VLOOKUP($B22&amp;"|"&amp;T$1,#REF!,2,0)</f>
        <v>#REF!</v>
      </c>
      <c r="U22" s="35" t="e">
        <f>VLOOKUP($B22&amp;"|"&amp;U$1,#REF!,2,0)</f>
        <v>#REF!</v>
      </c>
      <c r="V22" s="35" t="e">
        <f>VLOOKUP($B22&amp;"|"&amp;V$1,#REF!,2,0)</f>
        <v>#REF!</v>
      </c>
      <c r="W22" s="35" t="e">
        <f>VLOOKUP($B22&amp;"|"&amp;W$1,#REF!,2,0)</f>
        <v>#REF!</v>
      </c>
      <c r="X22" s="35" t="e">
        <f>VLOOKUP($B22&amp;"|"&amp;X$1,#REF!,2,0)</f>
        <v>#REF!</v>
      </c>
      <c r="Y22" s="35" t="e">
        <f>VLOOKUP($B22&amp;"|"&amp;Y$1,#REF!,2,0)</f>
        <v>#REF!</v>
      </c>
      <c r="Z22" s="35" t="e">
        <f>VLOOKUP($B22&amp;"|"&amp;Z$1,#REF!,2,0)</f>
        <v>#REF!</v>
      </c>
      <c r="AA22" s="35" t="e">
        <f>VLOOKUP($B22&amp;"|"&amp;AA$1,#REF!,2,0)</f>
        <v>#REF!</v>
      </c>
      <c r="AB22" s="35" t="e">
        <f>VLOOKUP($B22&amp;"|"&amp;AB$1,#REF!,2,0)</f>
        <v>#REF!</v>
      </c>
      <c r="AC22" s="35" t="e">
        <f>VLOOKUP($B22&amp;"|"&amp;AC$1,#REF!,2,0)</f>
        <v>#REF!</v>
      </c>
      <c r="AD22" s="35" t="e">
        <f>VLOOKUP($B22&amp;"|"&amp;AD$1,#REF!,2,0)</f>
        <v>#REF!</v>
      </c>
      <c r="AE22" s="35" t="e">
        <f>VLOOKUP($B22&amp;"|"&amp;AE$1,#REF!,2,0)</f>
        <v>#REF!</v>
      </c>
      <c r="AF22" s="35" t="e">
        <f>VLOOKUP($B22&amp;"|"&amp;AF$1,#REF!,2,0)</f>
        <v>#REF!</v>
      </c>
      <c r="AG22" s="35" t="e">
        <f>VLOOKUP($B22&amp;"|"&amp;AG$1,#REF!,2,0)</f>
        <v>#REF!</v>
      </c>
      <c r="AH22" s="35" t="e">
        <f>VLOOKUP($B22&amp;"|"&amp;AH$1,#REF!,2,0)</f>
        <v>#REF!</v>
      </c>
      <c r="AI22" s="35" t="e">
        <f>VLOOKUP($B22&amp;"|"&amp;AI$1,#REF!,2,0)</f>
        <v>#REF!</v>
      </c>
      <c r="AJ22" s="35" t="e">
        <f>VLOOKUP($B22&amp;"|"&amp;AJ$1,#REF!,2,0)</f>
        <v>#REF!</v>
      </c>
      <c r="AK22" s="35" t="e">
        <f>VLOOKUP($B22&amp;"|"&amp;AK$1,#REF!,2,0)</f>
        <v>#REF!</v>
      </c>
      <c r="AL22" s="35" t="e">
        <f>VLOOKUP($B22&amp;"|"&amp;AL$1,#REF!,2,0)</f>
        <v>#REF!</v>
      </c>
      <c r="AM22" s="35" t="e">
        <f>VLOOKUP($B22&amp;"|"&amp;AM$1,#REF!,2,0)</f>
        <v>#REF!</v>
      </c>
    </row>
    <row r="24" spans="1:39">
      <c r="E24" s="2" t="s">
        <v>426</v>
      </c>
      <c r="H24" t="s">
        <v>427</v>
      </c>
      <c r="AH24" s="2"/>
      <c r="AI24" s="2"/>
      <c r="AJ24" s="2"/>
      <c r="AK24" s="2"/>
    </row>
    <row r="25" spans="1:39">
      <c r="D25" s="2" t="s">
        <v>104</v>
      </c>
      <c r="E25" s="8" t="e">
        <f>AM2-AL2</f>
        <v>#REF!</v>
      </c>
      <c r="F25" s="23" t="e">
        <f>AM2/AL2-1</f>
        <v>#REF!</v>
      </c>
      <c r="H25" s="24" t="e">
        <f>AVERAGE(F26:F34)</f>
        <v>#REF!</v>
      </c>
      <c r="AH25">
        <f>AH1</f>
        <v>2017</v>
      </c>
      <c r="AI25">
        <f t="shared" ref="AI25:AM25" si="0">AI1</f>
        <v>2018</v>
      </c>
      <c r="AJ25">
        <f t="shared" si="0"/>
        <v>2019</v>
      </c>
      <c r="AK25">
        <f t="shared" si="0"/>
        <v>2020</v>
      </c>
      <c r="AL25">
        <f t="shared" si="0"/>
        <v>2021</v>
      </c>
      <c r="AM25">
        <f t="shared" si="0"/>
        <v>2022</v>
      </c>
    </row>
    <row r="26" spans="1:39">
      <c r="D26" s="2" t="s">
        <v>154</v>
      </c>
      <c r="E26" s="8" t="e">
        <f t="shared" ref="E26:E45" si="1">AM3-AL3</f>
        <v>#REF!</v>
      </c>
      <c r="F26" s="84" t="e">
        <f t="shared" ref="F26:F45" si="2">AM3/AL3-1</f>
        <v>#REF!</v>
      </c>
      <c r="AG26" t="str">
        <f t="shared" ref="AG26:AG45" si="3">B3</f>
        <v>IPMFG_PAC</v>
      </c>
      <c r="AH26">
        <v>100.00158854</v>
      </c>
      <c r="AI26">
        <v>100.53520412</v>
      </c>
      <c r="AJ26">
        <v>98.283190692000005</v>
      </c>
      <c r="AK26">
        <v>91.800022830000003</v>
      </c>
      <c r="AL26">
        <v>95.623212937000005</v>
      </c>
      <c r="AM26">
        <v>97.718575752000007</v>
      </c>
    </row>
    <row r="27" spans="1:39">
      <c r="D27" s="2" t="s">
        <v>156</v>
      </c>
      <c r="E27" s="8" t="e">
        <f t="shared" si="1"/>
        <v>#REF!</v>
      </c>
      <c r="F27" s="84" t="e">
        <f t="shared" si="2"/>
        <v>#REF!</v>
      </c>
      <c r="AG27" t="str">
        <f t="shared" si="3"/>
        <v>IPMFG_MTN</v>
      </c>
      <c r="AH27">
        <v>100.00958344</v>
      </c>
      <c r="AI27">
        <v>103.65270344</v>
      </c>
      <c r="AJ27">
        <v>103.89593444</v>
      </c>
      <c r="AK27">
        <v>100.6912279</v>
      </c>
      <c r="AL27">
        <v>108.79109599</v>
      </c>
      <c r="AM27">
        <v>113.1829049</v>
      </c>
    </row>
    <row r="28" spans="1:39">
      <c r="D28" s="2" t="s">
        <v>158</v>
      </c>
      <c r="E28" s="8" t="e">
        <f t="shared" si="1"/>
        <v>#REF!</v>
      </c>
      <c r="F28" s="84" t="e">
        <f t="shared" si="2"/>
        <v>#REF!</v>
      </c>
      <c r="AG28" t="str">
        <f t="shared" si="3"/>
        <v>IPMFG_NEC</v>
      </c>
      <c r="AH28">
        <v>100.0001366</v>
      </c>
      <c r="AI28">
        <v>100.34002764</v>
      </c>
      <c r="AJ28">
        <v>98.258174468000007</v>
      </c>
      <c r="AK28">
        <v>91.632091418000002</v>
      </c>
      <c r="AL28">
        <v>96.86561399</v>
      </c>
      <c r="AM28">
        <v>99.011861242999998</v>
      </c>
    </row>
    <row r="29" spans="1:39">
      <c r="D29" s="2" t="s">
        <v>160</v>
      </c>
      <c r="E29" s="8" t="e">
        <f t="shared" si="1"/>
        <v>#REF!</v>
      </c>
      <c r="F29" s="84" t="e">
        <f t="shared" si="2"/>
        <v>#REF!</v>
      </c>
      <c r="AG29" t="str">
        <f t="shared" si="3"/>
        <v>IPMFG_SAC</v>
      </c>
      <c r="AH29">
        <v>100.00075987</v>
      </c>
      <c r="AI29">
        <v>101.71170678999999</v>
      </c>
      <c r="AJ29">
        <v>100.37290406</v>
      </c>
      <c r="AK29">
        <v>94.824233456000002</v>
      </c>
      <c r="AL29">
        <v>100.86090802</v>
      </c>
      <c r="AM29">
        <v>103.73051459</v>
      </c>
    </row>
    <row r="30" spans="1:39">
      <c r="D30" s="2" t="s">
        <v>162</v>
      </c>
      <c r="E30" s="8" t="e">
        <f t="shared" si="1"/>
        <v>#REF!</v>
      </c>
      <c r="F30" s="84" t="e">
        <f t="shared" si="2"/>
        <v>#REF!</v>
      </c>
      <c r="AG30" t="str">
        <f t="shared" si="3"/>
        <v>IPMFG_WNC</v>
      </c>
      <c r="AH30">
        <v>100.00124945</v>
      </c>
      <c r="AI30">
        <v>101.61180478</v>
      </c>
      <c r="AJ30">
        <v>99.984143625000002</v>
      </c>
      <c r="AK30">
        <v>94.398621328999994</v>
      </c>
      <c r="AL30">
        <v>99.493762056999998</v>
      </c>
      <c r="AM30">
        <v>101.82053673999999</v>
      </c>
    </row>
    <row r="31" spans="1:39">
      <c r="D31" s="2" t="s">
        <v>164</v>
      </c>
      <c r="E31" s="8" t="e">
        <f t="shared" si="1"/>
        <v>#REF!</v>
      </c>
      <c r="F31" s="84" t="e">
        <f t="shared" si="2"/>
        <v>#REF!</v>
      </c>
      <c r="AG31" t="str">
        <f t="shared" si="3"/>
        <v>IPMFG_ENC</v>
      </c>
      <c r="AH31">
        <v>100.00078798</v>
      </c>
      <c r="AI31">
        <v>101.37372276000001</v>
      </c>
      <c r="AJ31">
        <v>98.513055257000005</v>
      </c>
      <c r="AK31">
        <v>90.537343876999998</v>
      </c>
      <c r="AL31">
        <v>96.468543542999996</v>
      </c>
      <c r="AM31">
        <v>98.478930364000007</v>
      </c>
    </row>
    <row r="32" spans="1:39">
      <c r="D32" s="2" t="s">
        <v>166</v>
      </c>
      <c r="E32" s="8" t="e">
        <f t="shared" si="1"/>
        <v>#REF!</v>
      </c>
      <c r="F32" s="84" t="e">
        <f t="shared" si="2"/>
        <v>#REF!</v>
      </c>
      <c r="AG32" t="str">
        <f t="shared" si="3"/>
        <v>IPMFG_ESC</v>
      </c>
      <c r="AH32">
        <v>100.00033096999999</v>
      </c>
      <c r="AI32">
        <v>100.44332961000001</v>
      </c>
      <c r="AJ32">
        <v>98.428226566000006</v>
      </c>
      <c r="AK32">
        <v>92.087204540000002</v>
      </c>
      <c r="AL32">
        <v>98.920442291000001</v>
      </c>
      <c r="AM32">
        <v>100.41384173</v>
      </c>
    </row>
    <row r="33" spans="1:39">
      <c r="D33" s="2" t="s">
        <v>168</v>
      </c>
      <c r="E33" s="8" t="e">
        <f t="shared" si="1"/>
        <v>#REF!</v>
      </c>
      <c r="F33" s="84" t="e">
        <f t="shared" si="2"/>
        <v>#REF!</v>
      </c>
      <c r="AG33" t="str">
        <f t="shared" si="3"/>
        <v>IPMFG_WSC</v>
      </c>
      <c r="AH33">
        <v>100.00067228</v>
      </c>
      <c r="AI33">
        <v>102.48138519</v>
      </c>
      <c r="AJ33">
        <v>101.93514865</v>
      </c>
      <c r="AK33">
        <v>96.013802355999999</v>
      </c>
      <c r="AL33">
        <v>100.24997252</v>
      </c>
      <c r="AM33">
        <v>104.28986856</v>
      </c>
    </row>
    <row r="34" spans="1:39">
      <c r="D34" s="2" t="s">
        <v>170</v>
      </c>
      <c r="E34" s="8" t="e">
        <f t="shared" si="1"/>
        <v>#REF!</v>
      </c>
      <c r="F34" s="84" t="e">
        <f t="shared" si="2"/>
        <v>#REF!</v>
      </c>
      <c r="AG34" t="str">
        <f t="shared" si="3"/>
        <v>IPMFG_MAC</v>
      </c>
      <c r="AH34">
        <v>100.00100767000001</v>
      </c>
      <c r="AI34">
        <v>100.15870812</v>
      </c>
      <c r="AJ34">
        <v>97.397674171999995</v>
      </c>
      <c r="AK34">
        <v>89.441796565999994</v>
      </c>
      <c r="AL34">
        <v>94.348697450000003</v>
      </c>
      <c r="AM34">
        <v>96.379053522000007</v>
      </c>
    </row>
    <row r="35" spans="1:39">
      <c r="D35" s="2" t="s">
        <v>173</v>
      </c>
      <c r="E35" s="8" t="e">
        <f t="shared" si="1"/>
        <v>#REF!</v>
      </c>
      <c r="F35" s="23" t="e">
        <f>AM12/AL12-1</f>
        <v>#REF!</v>
      </c>
      <c r="AG35" t="str">
        <f t="shared" si="3"/>
        <v>ZO3253IUS</v>
      </c>
      <c r="AH35">
        <v>100.00000833</v>
      </c>
      <c r="AI35">
        <v>97.220691666999997</v>
      </c>
      <c r="AJ35">
        <v>100.77721667</v>
      </c>
      <c r="AK35">
        <v>112.86895</v>
      </c>
      <c r="AL35">
        <v>106.22908332999999</v>
      </c>
      <c r="AM35">
        <v>111.0836</v>
      </c>
    </row>
    <row r="36" spans="1:39">
      <c r="D36" s="2" t="s">
        <v>175</v>
      </c>
      <c r="E36" s="8" t="e">
        <f t="shared" si="1"/>
        <v>#REF!</v>
      </c>
      <c r="F36" s="23" t="e">
        <f t="shared" si="2"/>
        <v>#REF!</v>
      </c>
      <c r="AG36" t="str">
        <f t="shared" si="3"/>
        <v>ZO325IUS</v>
      </c>
      <c r="AH36">
        <v>99.999983333000003</v>
      </c>
      <c r="AI36">
        <v>98.618858333000006</v>
      </c>
      <c r="AJ36">
        <v>97.242874999999998</v>
      </c>
      <c r="AK36">
        <v>95.324683332999996</v>
      </c>
      <c r="AL36">
        <v>99.692458333000005</v>
      </c>
      <c r="AM36">
        <v>101.99031667</v>
      </c>
    </row>
    <row r="37" spans="1:39">
      <c r="D37" s="2" t="s">
        <v>177</v>
      </c>
      <c r="E37" s="8" t="e">
        <f t="shared" si="1"/>
        <v>#REF!</v>
      </c>
      <c r="F37" s="23" t="e">
        <f t="shared" si="2"/>
        <v>#REF!</v>
      </c>
      <c r="AG37" t="str">
        <f t="shared" si="3"/>
        <v>ZO311IUS</v>
      </c>
      <c r="AH37">
        <v>100.00000833</v>
      </c>
      <c r="AI37">
        <v>100.345625</v>
      </c>
      <c r="AJ37">
        <v>101.11772499999999</v>
      </c>
      <c r="AK37">
        <v>102.64441667</v>
      </c>
      <c r="AL37">
        <v>103.01526667</v>
      </c>
      <c r="AM37">
        <v>104.9265</v>
      </c>
    </row>
    <row r="38" spans="1:39">
      <c r="D38" s="2" t="s">
        <v>179</v>
      </c>
      <c r="E38" s="8" t="e">
        <f t="shared" si="1"/>
        <v>#REF!</v>
      </c>
      <c r="F38" s="23" t="e">
        <f t="shared" si="2"/>
        <v>#REF!</v>
      </c>
      <c r="AG38" t="str">
        <f t="shared" si="3"/>
        <v>ZOMNIUS</v>
      </c>
      <c r="AH38">
        <v>100</v>
      </c>
      <c r="AI38">
        <v>101.42355833000001</v>
      </c>
      <c r="AJ38">
        <v>99.492908333000003</v>
      </c>
      <c r="AK38">
        <v>92.984458333000006</v>
      </c>
      <c r="AL38">
        <v>97.653491666999997</v>
      </c>
      <c r="AM38">
        <v>100.49724999999999</v>
      </c>
    </row>
    <row r="39" spans="1:39">
      <c r="D39" s="2" t="s">
        <v>181</v>
      </c>
      <c r="E39" s="8" t="e">
        <f t="shared" si="1"/>
        <v>#REF!</v>
      </c>
      <c r="F39" s="23" t="e">
        <f t="shared" si="2"/>
        <v>#REF!</v>
      </c>
      <c r="AG39" t="str">
        <f t="shared" si="3"/>
        <v>ZO322IUS</v>
      </c>
      <c r="AH39">
        <v>100</v>
      </c>
      <c r="AI39">
        <v>99.143091666999993</v>
      </c>
      <c r="AJ39">
        <v>99.133741666999995</v>
      </c>
      <c r="AK39">
        <v>95.059483333000003</v>
      </c>
      <c r="AL39">
        <v>95.095258333000004</v>
      </c>
      <c r="AM39">
        <v>93.467458332999996</v>
      </c>
    </row>
    <row r="40" spans="1:39">
      <c r="D40" s="2" t="s">
        <v>183</v>
      </c>
      <c r="E40" s="8" t="e">
        <f t="shared" si="1"/>
        <v>#REF!</v>
      </c>
      <c r="F40" s="23" t="e">
        <f t="shared" si="2"/>
        <v>#REF!</v>
      </c>
      <c r="AG40" t="str">
        <f t="shared" si="3"/>
        <v>ZO324IUS</v>
      </c>
      <c r="AH40">
        <v>100</v>
      </c>
      <c r="AI40">
        <v>99.884058332999999</v>
      </c>
      <c r="AJ40">
        <v>99.867666666999995</v>
      </c>
      <c r="AK40">
        <v>78.632233333000002</v>
      </c>
      <c r="AL40">
        <v>88.724908333000002</v>
      </c>
      <c r="AM40">
        <v>89.795524999999998</v>
      </c>
    </row>
    <row r="41" spans="1:39">
      <c r="D41" s="2" t="s">
        <v>185</v>
      </c>
      <c r="E41" s="8" t="e">
        <f t="shared" si="1"/>
        <v>#REF!</v>
      </c>
      <c r="F41" s="23" t="e">
        <f t="shared" si="2"/>
        <v>#REF!</v>
      </c>
      <c r="AG41" t="str">
        <f t="shared" si="3"/>
        <v>ZO326IUS</v>
      </c>
      <c r="AH41">
        <v>99.999991667000003</v>
      </c>
      <c r="AI41">
        <v>102.98070833</v>
      </c>
      <c r="AJ41">
        <v>101.113625</v>
      </c>
      <c r="AK41">
        <v>95.026825000000002</v>
      </c>
      <c r="AL41">
        <v>100.948425</v>
      </c>
      <c r="AM41">
        <v>103.93766667</v>
      </c>
    </row>
    <row r="42" spans="1:39">
      <c r="D42" s="2" t="s">
        <v>187</v>
      </c>
      <c r="E42" s="8" t="e">
        <f t="shared" si="1"/>
        <v>#REF!</v>
      </c>
      <c r="F42" s="23" t="e">
        <f t="shared" si="2"/>
        <v>#REF!</v>
      </c>
      <c r="AG42" t="str">
        <f t="shared" si="3"/>
        <v>ZO331IUS</v>
      </c>
      <c r="AH42">
        <v>100</v>
      </c>
      <c r="AI42">
        <v>103.18421667</v>
      </c>
      <c r="AJ42">
        <v>97.331741667000003</v>
      </c>
      <c r="AK42">
        <v>86.628</v>
      </c>
      <c r="AL42">
        <v>96.066416666999999</v>
      </c>
      <c r="AM42">
        <v>94.925783332999998</v>
      </c>
    </row>
    <row r="43" spans="1:39">
      <c r="D43" s="2" t="s">
        <v>189</v>
      </c>
      <c r="E43" s="8" t="e">
        <f t="shared" si="1"/>
        <v>#REF!</v>
      </c>
      <c r="F43" s="23" t="e">
        <f t="shared" si="2"/>
        <v>#REF!</v>
      </c>
      <c r="AG43" t="str">
        <f t="shared" si="3"/>
        <v>ZO3252IUS</v>
      </c>
      <c r="AH43">
        <v>99.999991667000003</v>
      </c>
      <c r="AI43">
        <v>101.19880833000001</v>
      </c>
      <c r="AJ43">
        <v>91.983291667000003</v>
      </c>
      <c r="AK43">
        <v>86.191575</v>
      </c>
      <c r="AL43">
        <v>86.512</v>
      </c>
      <c r="AM43">
        <v>87.241008332999996</v>
      </c>
    </row>
    <row r="44" spans="1:39">
      <c r="D44" s="2" t="s">
        <v>191</v>
      </c>
      <c r="E44" s="8" t="e">
        <f t="shared" si="1"/>
        <v>#REF!</v>
      </c>
      <c r="F44" s="23" t="e">
        <f t="shared" si="2"/>
        <v>#REF!</v>
      </c>
      <c r="AG44" t="str">
        <f t="shared" si="3"/>
        <v>ZO327IUS</v>
      </c>
      <c r="AH44">
        <v>99.999991667000003</v>
      </c>
      <c r="AI44">
        <v>100.36705833000001</v>
      </c>
      <c r="AJ44">
        <v>100.79273333</v>
      </c>
      <c r="AK44">
        <v>97.325658333000007</v>
      </c>
      <c r="AL44">
        <v>100.52178333000001</v>
      </c>
      <c r="AM44">
        <v>109.071</v>
      </c>
    </row>
    <row r="45" spans="1:39">
      <c r="D45" s="2" t="s">
        <v>68</v>
      </c>
      <c r="E45" s="8" t="e">
        <f t="shared" si="1"/>
        <v>#REF!</v>
      </c>
      <c r="F45" s="23" t="e">
        <f t="shared" si="2"/>
        <v>#REF!</v>
      </c>
      <c r="AG45" t="str">
        <f t="shared" si="3"/>
        <v>ESICEUS</v>
      </c>
      <c r="AH45">
        <v>460.67200000000003</v>
      </c>
      <c r="AI45">
        <v>457.44900000000001</v>
      </c>
      <c r="AJ45">
        <v>425.42700000000002</v>
      </c>
      <c r="AK45">
        <v>374.12</v>
      </c>
      <c r="AL45">
        <v>407.80799999999999</v>
      </c>
      <c r="AM45">
        <v>398.13600000000002</v>
      </c>
    </row>
    <row r="47" spans="1:39">
      <c r="AH47" s="13"/>
    </row>
    <row r="48" spans="1:39">
      <c r="A48" s="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E4E1-C304-4939-9DE4-12C5750B16FD}">
  <dimension ref="A1:OH28"/>
  <sheetViews>
    <sheetView zoomScale="80" zoomScaleNormal="80" workbookViewId="0">
      <pane xSplit="1" ySplit="1" topLeftCell="B2" activePane="bottomRight" state="frozen"/>
      <selection activeCell="I24" sqref="I24"/>
      <selection pane="topRight" activeCell="I24" sqref="I24"/>
      <selection pane="bottomLeft" activeCell="I24" sqref="I24"/>
      <selection pane="bottomRight" activeCell="DQ15" sqref="DQ15"/>
    </sheetView>
  </sheetViews>
  <sheetFormatPr defaultRowHeight="13.8"/>
  <cols>
    <col min="1" max="1" width="46.5" customWidth="1"/>
    <col min="2" max="2" width="12.59765625" customWidth="1"/>
    <col min="52" max="53" width="13.09765625" customWidth="1"/>
    <col min="54" max="55" width="13" customWidth="1"/>
    <col min="56" max="56" width="14.59765625" customWidth="1"/>
  </cols>
  <sheetData>
    <row r="1" spans="1:398" ht="14.4">
      <c r="A1" s="74" t="s">
        <v>904</v>
      </c>
      <c r="C1" s="4">
        <v>1973</v>
      </c>
      <c r="D1" s="4">
        <v>1974</v>
      </c>
      <c r="E1" s="4">
        <v>1975</v>
      </c>
      <c r="F1" s="4">
        <v>1976</v>
      </c>
      <c r="G1" s="4">
        <v>1977</v>
      </c>
      <c r="H1" s="4">
        <v>1978</v>
      </c>
      <c r="I1" s="4">
        <v>1979</v>
      </c>
      <c r="J1" s="4">
        <v>1980</v>
      </c>
      <c r="K1" s="4">
        <v>1981</v>
      </c>
      <c r="L1" s="4">
        <v>1982</v>
      </c>
      <c r="M1" s="4">
        <v>1983</v>
      </c>
      <c r="N1" s="4">
        <v>1984</v>
      </c>
      <c r="O1" s="4">
        <v>1985</v>
      </c>
      <c r="P1" s="4">
        <v>1986</v>
      </c>
      <c r="Q1" s="4">
        <v>1987</v>
      </c>
      <c r="R1" s="4">
        <v>1988</v>
      </c>
      <c r="S1" s="4">
        <v>1989</v>
      </c>
      <c r="T1" s="4">
        <v>1990</v>
      </c>
      <c r="U1" s="4">
        <v>1991</v>
      </c>
      <c r="V1" s="4">
        <v>1992</v>
      </c>
      <c r="W1" s="4">
        <v>1993</v>
      </c>
      <c r="X1" s="4">
        <v>1994</v>
      </c>
      <c r="Y1" s="4">
        <v>1995</v>
      </c>
      <c r="Z1" s="4">
        <v>1996</v>
      </c>
      <c r="AA1" s="4">
        <v>1997</v>
      </c>
      <c r="AB1" s="4">
        <v>1998</v>
      </c>
      <c r="AC1" s="4">
        <v>1999</v>
      </c>
      <c r="AD1" s="4">
        <v>2000</v>
      </c>
      <c r="AE1" s="4">
        <v>2001</v>
      </c>
      <c r="AF1" s="4">
        <v>2002</v>
      </c>
      <c r="AG1" s="4">
        <v>2003</v>
      </c>
      <c r="AH1" s="4">
        <v>2004</v>
      </c>
      <c r="AI1" s="4">
        <v>2005</v>
      </c>
      <c r="AJ1" s="4">
        <v>2006</v>
      </c>
      <c r="AK1" s="4">
        <v>2007</v>
      </c>
      <c r="AL1" s="4">
        <v>2008</v>
      </c>
      <c r="AM1" s="4">
        <v>2009</v>
      </c>
      <c r="AN1" s="4">
        <v>2010</v>
      </c>
      <c r="AO1" s="4">
        <v>2011</v>
      </c>
      <c r="AP1" s="4">
        <v>2012</v>
      </c>
      <c r="AQ1" s="4">
        <v>2013</v>
      </c>
      <c r="AR1" s="4">
        <v>2014</v>
      </c>
      <c r="AS1" s="4">
        <v>2015</v>
      </c>
      <c r="AT1" s="4">
        <v>2016</v>
      </c>
      <c r="AU1" s="4">
        <v>2017</v>
      </c>
      <c r="AV1" s="4">
        <v>2018</v>
      </c>
      <c r="AW1" s="4">
        <v>2019</v>
      </c>
      <c r="AX1" s="4">
        <v>2020</v>
      </c>
      <c r="AY1" s="4">
        <v>2021</v>
      </c>
      <c r="AZ1" s="4">
        <v>2022</v>
      </c>
      <c r="BA1" t="s">
        <v>941</v>
      </c>
      <c r="BB1" t="s">
        <v>940</v>
      </c>
      <c r="BC1" t="s">
        <v>942</v>
      </c>
      <c r="BD1" t="s">
        <v>943</v>
      </c>
    </row>
    <row r="2" spans="1:398" ht="26.4">
      <c r="A2" s="3" t="s">
        <v>486</v>
      </c>
      <c r="B2" s="67" t="s">
        <v>477</v>
      </c>
      <c r="C2" t="e">
        <f>VLOOKUP($B2&amp;"|"&amp;C$1,#REF!,2,0)</f>
        <v>#REF!</v>
      </c>
      <c r="D2" t="e">
        <f>VLOOKUP($B2&amp;"|"&amp;D$1,#REF!,2,0)</f>
        <v>#REF!</v>
      </c>
      <c r="E2" t="e">
        <f>VLOOKUP($B2&amp;"|"&amp;E$1,#REF!,2,0)</f>
        <v>#REF!</v>
      </c>
      <c r="F2" t="e">
        <f>VLOOKUP($B2&amp;"|"&amp;F$1,#REF!,2,0)</f>
        <v>#REF!</v>
      </c>
      <c r="G2" t="e">
        <f>VLOOKUP($B2&amp;"|"&amp;G$1,#REF!,2,0)</f>
        <v>#REF!</v>
      </c>
      <c r="H2" t="e">
        <f>VLOOKUP($B2&amp;"|"&amp;H$1,#REF!,2,0)</f>
        <v>#REF!</v>
      </c>
      <c r="I2" t="e">
        <f>VLOOKUP($B2&amp;"|"&amp;I$1,#REF!,2,0)</f>
        <v>#REF!</v>
      </c>
      <c r="J2" t="e">
        <f>VLOOKUP($B2&amp;"|"&amp;J$1,#REF!,2,0)</f>
        <v>#REF!</v>
      </c>
      <c r="K2" t="e">
        <f>VLOOKUP($B2&amp;"|"&amp;K$1,#REF!,2,0)</f>
        <v>#REF!</v>
      </c>
      <c r="L2" t="e">
        <f>VLOOKUP($B2&amp;"|"&amp;L$1,#REF!,2,0)</f>
        <v>#REF!</v>
      </c>
      <c r="M2" t="e">
        <f>VLOOKUP($B2&amp;"|"&amp;M$1,#REF!,2,0)</f>
        <v>#REF!</v>
      </c>
      <c r="N2" t="e">
        <f>VLOOKUP($B2&amp;"|"&amp;N$1,#REF!,2,0)</f>
        <v>#REF!</v>
      </c>
      <c r="O2" t="e">
        <f>VLOOKUP($B2&amp;"|"&amp;O$1,#REF!,2,0)</f>
        <v>#REF!</v>
      </c>
      <c r="P2" t="e">
        <f>VLOOKUP($B2&amp;"|"&amp;P$1,#REF!,2,0)</f>
        <v>#REF!</v>
      </c>
      <c r="Q2" t="e">
        <f>VLOOKUP($B2&amp;"|"&amp;Q$1,#REF!,2,0)</f>
        <v>#REF!</v>
      </c>
      <c r="R2" t="e">
        <f>VLOOKUP($B2&amp;"|"&amp;R$1,#REF!,2,0)</f>
        <v>#REF!</v>
      </c>
      <c r="S2" t="e">
        <f>VLOOKUP($B2&amp;"|"&amp;S$1,#REF!,2,0)</f>
        <v>#REF!</v>
      </c>
      <c r="T2" t="e">
        <f>VLOOKUP($B2&amp;"|"&amp;T$1,#REF!,2,0)</f>
        <v>#REF!</v>
      </c>
      <c r="U2" t="e">
        <f>VLOOKUP($B2&amp;"|"&amp;U$1,#REF!,2,0)</f>
        <v>#REF!</v>
      </c>
      <c r="V2" t="e">
        <f>VLOOKUP($B2&amp;"|"&amp;V$1,#REF!,2,0)</f>
        <v>#REF!</v>
      </c>
      <c r="W2" t="e">
        <f>VLOOKUP($B2&amp;"|"&amp;W$1,#REF!,2,0)</f>
        <v>#REF!</v>
      </c>
      <c r="X2" t="e">
        <f>VLOOKUP($B2&amp;"|"&amp;X$1,#REF!,2,0)</f>
        <v>#REF!</v>
      </c>
      <c r="Y2" t="e">
        <f>VLOOKUP($B2&amp;"|"&amp;Y$1,#REF!,2,0)</f>
        <v>#REF!</v>
      </c>
      <c r="Z2" t="e">
        <f>VLOOKUP($B2&amp;"|"&amp;Z$1,#REF!,2,0)</f>
        <v>#REF!</v>
      </c>
      <c r="AA2" t="e">
        <f>VLOOKUP($B2&amp;"|"&amp;AA$1,#REF!,2,0)</f>
        <v>#REF!</v>
      </c>
      <c r="AB2" t="e">
        <f>VLOOKUP($B2&amp;"|"&amp;AB$1,#REF!,2,0)</f>
        <v>#REF!</v>
      </c>
      <c r="AC2" t="e">
        <f>VLOOKUP($B2&amp;"|"&amp;AC$1,#REF!,2,0)</f>
        <v>#REF!</v>
      </c>
      <c r="AD2" t="e">
        <f>VLOOKUP($B2&amp;"|"&amp;AD$1,#REF!,2,0)</f>
        <v>#REF!</v>
      </c>
      <c r="AE2" t="e">
        <f>VLOOKUP($B2&amp;"|"&amp;AE$1,#REF!,2,0)</f>
        <v>#REF!</v>
      </c>
      <c r="AF2" t="e">
        <f>VLOOKUP($B2&amp;"|"&amp;AF$1,#REF!,2,0)</f>
        <v>#REF!</v>
      </c>
      <c r="AG2" t="e">
        <f>VLOOKUP($B2&amp;"|"&amp;AG$1,#REF!,2,0)</f>
        <v>#REF!</v>
      </c>
      <c r="AH2" t="e">
        <f>VLOOKUP($B2&amp;"|"&amp;AH$1,#REF!,2,0)</f>
        <v>#REF!</v>
      </c>
      <c r="AI2" t="e">
        <f>VLOOKUP($B2&amp;"|"&amp;AI$1,#REF!,2,0)</f>
        <v>#REF!</v>
      </c>
      <c r="AJ2" t="e">
        <f>VLOOKUP($B2&amp;"|"&amp;AJ$1,#REF!,2,0)</f>
        <v>#REF!</v>
      </c>
      <c r="AK2" t="e">
        <f>VLOOKUP($B2&amp;"|"&amp;AK$1,#REF!,2,0)</f>
        <v>#REF!</v>
      </c>
      <c r="AL2" t="e">
        <f>VLOOKUP($B2&amp;"|"&amp;AL$1,#REF!,2,0)</f>
        <v>#REF!</v>
      </c>
      <c r="AM2" t="e">
        <f>VLOOKUP($B2&amp;"|"&amp;AM$1,#REF!,2,0)</f>
        <v>#REF!</v>
      </c>
      <c r="AN2" t="e">
        <f>VLOOKUP($B2&amp;"|"&amp;AN$1,#REF!,2,0)</f>
        <v>#REF!</v>
      </c>
      <c r="AO2" t="e">
        <f>VLOOKUP($B2&amp;"|"&amp;AO$1,#REF!,2,0)</f>
        <v>#REF!</v>
      </c>
      <c r="AP2" t="e">
        <f>VLOOKUP($B2&amp;"|"&amp;AP$1,#REF!,2,0)</f>
        <v>#REF!</v>
      </c>
      <c r="AQ2" t="e">
        <f>VLOOKUP($B2&amp;"|"&amp;AQ$1,#REF!,2,0)</f>
        <v>#REF!</v>
      </c>
      <c r="AR2" t="e">
        <f>VLOOKUP($B2&amp;"|"&amp;AR$1,#REF!,2,0)</f>
        <v>#REF!</v>
      </c>
      <c r="AS2" t="e">
        <f>VLOOKUP($B2&amp;"|"&amp;AS$1,#REF!,2,0)</f>
        <v>#REF!</v>
      </c>
      <c r="AT2" t="e">
        <f>VLOOKUP($B2&amp;"|"&amp;AT$1,#REF!,2,0)</f>
        <v>#REF!</v>
      </c>
      <c r="AU2" t="e">
        <f>VLOOKUP($B2&amp;"|"&amp;AU$1,#REF!,2,0)</f>
        <v>#REF!</v>
      </c>
      <c r="AV2" t="e">
        <f>VLOOKUP($B2&amp;"|"&amp;AV$1,#REF!,2,0)</f>
        <v>#REF!</v>
      </c>
      <c r="AW2" t="e">
        <f>VLOOKUP($B2&amp;"|"&amp;AW$1,#REF!,2,0)</f>
        <v>#REF!</v>
      </c>
      <c r="AX2" t="e">
        <f>VLOOKUP($B2&amp;"|"&amp;AX$1,#REF!,2,0)</f>
        <v>#REF!</v>
      </c>
      <c r="AY2" t="e">
        <f>VLOOKUP($B2&amp;"|"&amp;AY$1,#REF!,2,0)</f>
        <v>#REF!</v>
      </c>
      <c r="AZ2" t="e">
        <f>VLOOKUP($B2&amp;"|"&amp;AZ$1,#REF!,2,0)</f>
        <v>#REF!</v>
      </c>
      <c r="BA2" s="7" t="e">
        <f>AY2/AX2-1</f>
        <v>#REF!</v>
      </c>
      <c r="BB2" s="7" t="e">
        <f>AZ2/AY2-1</f>
        <v>#REF!</v>
      </c>
      <c r="BC2" s="6" t="e">
        <f>AY2-AX2</f>
        <v>#REF!</v>
      </c>
      <c r="BD2" s="6" t="e">
        <f>AZ2-AY2</f>
        <v>#REF!</v>
      </c>
    </row>
    <row r="3" spans="1:398" ht="26.4">
      <c r="A3" s="3" t="s">
        <v>487</v>
      </c>
      <c r="B3" s="67" t="s">
        <v>478</v>
      </c>
      <c r="C3" t="e">
        <f>VLOOKUP($B3&amp;"|"&amp;C$1,#REF!,2,0)</f>
        <v>#REF!</v>
      </c>
      <c r="D3" t="e">
        <f>VLOOKUP($B3&amp;"|"&amp;D$1,#REF!,2,0)</f>
        <v>#REF!</v>
      </c>
      <c r="E3" t="e">
        <f>VLOOKUP($B3&amp;"|"&amp;E$1,#REF!,2,0)</f>
        <v>#REF!</v>
      </c>
      <c r="F3" t="e">
        <f>VLOOKUP($B3&amp;"|"&amp;F$1,#REF!,2,0)</f>
        <v>#REF!</v>
      </c>
      <c r="G3" t="e">
        <f>VLOOKUP($B3&amp;"|"&amp;G$1,#REF!,2,0)</f>
        <v>#REF!</v>
      </c>
      <c r="H3" t="e">
        <f>VLOOKUP($B3&amp;"|"&amp;H$1,#REF!,2,0)</f>
        <v>#REF!</v>
      </c>
      <c r="I3" t="e">
        <f>VLOOKUP($B3&amp;"|"&amp;I$1,#REF!,2,0)</f>
        <v>#REF!</v>
      </c>
      <c r="J3" t="e">
        <f>VLOOKUP($B3&amp;"|"&amp;J$1,#REF!,2,0)</f>
        <v>#REF!</v>
      </c>
      <c r="K3" t="e">
        <f>VLOOKUP($B3&amp;"|"&amp;K$1,#REF!,2,0)</f>
        <v>#REF!</v>
      </c>
      <c r="L3" t="e">
        <f>VLOOKUP($B3&amp;"|"&amp;L$1,#REF!,2,0)</f>
        <v>#REF!</v>
      </c>
      <c r="M3" t="e">
        <f>VLOOKUP($B3&amp;"|"&amp;M$1,#REF!,2,0)</f>
        <v>#REF!</v>
      </c>
      <c r="N3" t="e">
        <f>VLOOKUP($B3&amp;"|"&amp;N$1,#REF!,2,0)</f>
        <v>#REF!</v>
      </c>
      <c r="O3" t="e">
        <f>VLOOKUP($B3&amp;"|"&amp;O$1,#REF!,2,0)</f>
        <v>#REF!</v>
      </c>
      <c r="P3" t="e">
        <f>VLOOKUP($B3&amp;"|"&amp;P$1,#REF!,2,0)</f>
        <v>#REF!</v>
      </c>
      <c r="Q3" t="e">
        <f>VLOOKUP($B3&amp;"|"&amp;Q$1,#REF!,2,0)</f>
        <v>#REF!</v>
      </c>
      <c r="R3" t="e">
        <f>VLOOKUP($B3&amp;"|"&amp;R$1,#REF!,2,0)</f>
        <v>#REF!</v>
      </c>
      <c r="S3" t="e">
        <f>VLOOKUP($B3&amp;"|"&amp;S$1,#REF!,2,0)</f>
        <v>#REF!</v>
      </c>
      <c r="T3" t="e">
        <f>VLOOKUP($B3&amp;"|"&amp;T$1,#REF!,2,0)</f>
        <v>#REF!</v>
      </c>
      <c r="U3" t="e">
        <f>VLOOKUP($B3&amp;"|"&amp;U$1,#REF!,2,0)</f>
        <v>#REF!</v>
      </c>
      <c r="V3" t="e">
        <f>VLOOKUP($B3&amp;"|"&amp;V$1,#REF!,2,0)</f>
        <v>#REF!</v>
      </c>
      <c r="W3" t="e">
        <f>VLOOKUP($B3&amp;"|"&amp;W$1,#REF!,2,0)</f>
        <v>#REF!</v>
      </c>
      <c r="X3" t="e">
        <f>VLOOKUP($B3&amp;"|"&amp;X$1,#REF!,2,0)</f>
        <v>#REF!</v>
      </c>
      <c r="Y3" t="e">
        <f>VLOOKUP($B3&amp;"|"&amp;Y$1,#REF!,2,0)</f>
        <v>#REF!</v>
      </c>
      <c r="Z3" t="e">
        <f>VLOOKUP($B3&amp;"|"&amp;Z$1,#REF!,2,0)</f>
        <v>#REF!</v>
      </c>
      <c r="AA3" t="e">
        <f>VLOOKUP($B3&amp;"|"&amp;AA$1,#REF!,2,0)</f>
        <v>#REF!</v>
      </c>
      <c r="AB3" t="e">
        <f>VLOOKUP($B3&amp;"|"&amp;AB$1,#REF!,2,0)</f>
        <v>#REF!</v>
      </c>
      <c r="AC3" t="e">
        <f>VLOOKUP($B3&amp;"|"&amp;AC$1,#REF!,2,0)</f>
        <v>#REF!</v>
      </c>
      <c r="AD3" t="e">
        <f>VLOOKUP($B3&amp;"|"&amp;AD$1,#REF!,2,0)</f>
        <v>#REF!</v>
      </c>
      <c r="AE3" t="e">
        <f>VLOOKUP($B3&amp;"|"&amp;AE$1,#REF!,2,0)</f>
        <v>#REF!</v>
      </c>
      <c r="AF3" t="e">
        <f>VLOOKUP($B3&amp;"|"&amp;AF$1,#REF!,2,0)</f>
        <v>#REF!</v>
      </c>
      <c r="AG3" t="e">
        <f>VLOOKUP($B3&amp;"|"&amp;AG$1,#REF!,2,0)</f>
        <v>#REF!</v>
      </c>
      <c r="AH3" t="e">
        <f>VLOOKUP($B3&amp;"|"&amp;AH$1,#REF!,2,0)</f>
        <v>#REF!</v>
      </c>
      <c r="AI3" t="e">
        <f>VLOOKUP($B3&amp;"|"&amp;AI$1,#REF!,2,0)</f>
        <v>#REF!</v>
      </c>
      <c r="AJ3" t="e">
        <f>VLOOKUP($B3&amp;"|"&amp;AJ$1,#REF!,2,0)</f>
        <v>#REF!</v>
      </c>
      <c r="AK3" t="e">
        <f>VLOOKUP($B3&amp;"|"&amp;AK$1,#REF!,2,0)</f>
        <v>#REF!</v>
      </c>
      <c r="AL3" t="e">
        <f>VLOOKUP($B3&amp;"|"&amp;AL$1,#REF!,2,0)</f>
        <v>#REF!</v>
      </c>
      <c r="AM3" t="e">
        <f>VLOOKUP($B3&amp;"|"&amp;AM$1,#REF!,2,0)</f>
        <v>#REF!</v>
      </c>
      <c r="AN3" t="e">
        <f>VLOOKUP($B3&amp;"|"&amp;AN$1,#REF!,2,0)</f>
        <v>#REF!</v>
      </c>
      <c r="AO3" t="e">
        <f>VLOOKUP($B3&amp;"|"&amp;AO$1,#REF!,2,0)</f>
        <v>#REF!</v>
      </c>
      <c r="AP3" t="e">
        <f>VLOOKUP($B3&amp;"|"&amp;AP$1,#REF!,2,0)</f>
        <v>#REF!</v>
      </c>
      <c r="AQ3" t="e">
        <f>VLOOKUP($B3&amp;"|"&amp;AQ$1,#REF!,2,0)</f>
        <v>#REF!</v>
      </c>
      <c r="AR3" t="e">
        <f>VLOOKUP($B3&amp;"|"&amp;AR$1,#REF!,2,0)</f>
        <v>#REF!</v>
      </c>
      <c r="AS3" t="e">
        <f>VLOOKUP($B3&amp;"|"&amp;AS$1,#REF!,2,0)</f>
        <v>#REF!</v>
      </c>
      <c r="AT3" t="e">
        <f>VLOOKUP($B3&amp;"|"&amp;AT$1,#REF!,2,0)</f>
        <v>#REF!</v>
      </c>
      <c r="AU3" t="e">
        <f>VLOOKUP($B3&amp;"|"&amp;AU$1,#REF!,2,0)</f>
        <v>#REF!</v>
      </c>
      <c r="AV3" t="e">
        <f>VLOOKUP($B3&amp;"|"&amp;AV$1,#REF!,2,0)</f>
        <v>#REF!</v>
      </c>
      <c r="AW3" t="e">
        <f>VLOOKUP($B3&amp;"|"&amp;AW$1,#REF!,2,0)</f>
        <v>#REF!</v>
      </c>
      <c r="AX3" t="e">
        <f>VLOOKUP($B3&amp;"|"&amp;AX$1,#REF!,2,0)</f>
        <v>#REF!</v>
      </c>
      <c r="AY3" t="e">
        <f>VLOOKUP($B3&amp;"|"&amp;AY$1,#REF!,2,0)</f>
        <v>#REF!</v>
      </c>
      <c r="AZ3" t="e">
        <f>VLOOKUP($B3&amp;"|"&amp;AZ$1,#REF!,2,0)</f>
        <v>#REF!</v>
      </c>
      <c r="BA3" s="7" t="e">
        <f>AY3/AX3-1</f>
        <v>#REF!</v>
      </c>
      <c r="BB3" s="7" t="e">
        <f>AZ3/AY3-1</f>
        <v>#REF!</v>
      </c>
      <c r="BC3" s="6" t="e">
        <f>AY3-AX3</f>
        <v>#REF!</v>
      </c>
      <c r="BD3" s="6" t="e">
        <f>AZ3-AY3</f>
        <v>#REF!</v>
      </c>
      <c r="BE3" s="17"/>
      <c r="BF3" s="17"/>
    </row>
    <row r="4" spans="1:398" ht="26.4">
      <c r="A4" s="3" t="s">
        <v>488</v>
      </c>
      <c r="B4" s="67" t="s">
        <v>479</v>
      </c>
      <c r="C4" t="e">
        <f>VLOOKUP($B4&amp;"|"&amp;C$1,#REF!,2,0)</f>
        <v>#REF!</v>
      </c>
      <c r="D4" t="e">
        <f>VLOOKUP($B4&amp;"|"&amp;D$1,#REF!,2,0)</f>
        <v>#REF!</v>
      </c>
      <c r="E4" t="e">
        <f>VLOOKUP($B4&amp;"|"&amp;E$1,#REF!,2,0)</f>
        <v>#REF!</v>
      </c>
      <c r="F4" t="e">
        <f>VLOOKUP($B4&amp;"|"&amp;F$1,#REF!,2,0)</f>
        <v>#REF!</v>
      </c>
      <c r="G4" t="e">
        <f>VLOOKUP($B4&amp;"|"&amp;G$1,#REF!,2,0)</f>
        <v>#REF!</v>
      </c>
      <c r="H4" t="e">
        <f>VLOOKUP($B4&amp;"|"&amp;H$1,#REF!,2,0)</f>
        <v>#REF!</v>
      </c>
      <c r="I4" t="e">
        <f>VLOOKUP($B4&amp;"|"&amp;I$1,#REF!,2,0)</f>
        <v>#REF!</v>
      </c>
      <c r="J4" t="e">
        <f>VLOOKUP($B4&amp;"|"&amp;J$1,#REF!,2,0)</f>
        <v>#REF!</v>
      </c>
      <c r="K4" t="e">
        <f>VLOOKUP($B4&amp;"|"&amp;K$1,#REF!,2,0)</f>
        <v>#REF!</v>
      </c>
      <c r="L4" t="e">
        <f>VLOOKUP($B4&amp;"|"&amp;L$1,#REF!,2,0)</f>
        <v>#REF!</v>
      </c>
      <c r="M4" t="e">
        <f>VLOOKUP($B4&amp;"|"&amp;M$1,#REF!,2,0)</f>
        <v>#REF!</v>
      </c>
      <c r="N4" t="e">
        <f>VLOOKUP($B4&amp;"|"&amp;N$1,#REF!,2,0)</f>
        <v>#REF!</v>
      </c>
      <c r="O4" t="e">
        <f>VLOOKUP($B4&amp;"|"&amp;O$1,#REF!,2,0)</f>
        <v>#REF!</v>
      </c>
      <c r="P4" t="e">
        <f>VLOOKUP($B4&amp;"|"&amp;P$1,#REF!,2,0)</f>
        <v>#REF!</v>
      </c>
      <c r="Q4" t="e">
        <f>VLOOKUP($B4&amp;"|"&amp;Q$1,#REF!,2,0)</f>
        <v>#REF!</v>
      </c>
      <c r="R4" t="e">
        <f>VLOOKUP($B4&amp;"|"&amp;R$1,#REF!,2,0)</f>
        <v>#REF!</v>
      </c>
      <c r="S4" t="e">
        <f>VLOOKUP($B4&amp;"|"&amp;S$1,#REF!,2,0)</f>
        <v>#REF!</v>
      </c>
      <c r="T4" t="e">
        <f>VLOOKUP($B4&amp;"|"&amp;T$1,#REF!,2,0)</f>
        <v>#REF!</v>
      </c>
      <c r="U4" t="e">
        <f>VLOOKUP($B4&amp;"|"&amp;U$1,#REF!,2,0)</f>
        <v>#REF!</v>
      </c>
      <c r="V4" t="e">
        <f>VLOOKUP($B4&amp;"|"&amp;V$1,#REF!,2,0)</f>
        <v>#REF!</v>
      </c>
      <c r="W4" t="e">
        <f>VLOOKUP($B4&amp;"|"&amp;W$1,#REF!,2,0)</f>
        <v>#REF!</v>
      </c>
      <c r="X4" t="e">
        <f>VLOOKUP($B4&amp;"|"&amp;X$1,#REF!,2,0)</f>
        <v>#REF!</v>
      </c>
      <c r="Y4" t="e">
        <f>VLOOKUP($B4&amp;"|"&amp;Y$1,#REF!,2,0)</f>
        <v>#REF!</v>
      </c>
      <c r="Z4" t="e">
        <f>VLOOKUP($B4&amp;"|"&amp;Z$1,#REF!,2,0)</f>
        <v>#REF!</v>
      </c>
      <c r="AA4" t="e">
        <f>VLOOKUP($B4&amp;"|"&amp;AA$1,#REF!,2,0)</f>
        <v>#REF!</v>
      </c>
      <c r="AB4" t="e">
        <f>VLOOKUP($B4&amp;"|"&amp;AB$1,#REF!,2,0)</f>
        <v>#REF!</v>
      </c>
      <c r="AC4" t="e">
        <f>VLOOKUP($B4&amp;"|"&amp;AC$1,#REF!,2,0)</f>
        <v>#REF!</v>
      </c>
      <c r="AD4" t="e">
        <f>VLOOKUP($B4&amp;"|"&amp;AD$1,#REF!,2,0)</f>
        <v>#REF!</v>
      </c>
      <c r="AE4" t="e">
        <f>VLOOKUP($B4&amp;"|"&amp;AE$1,#REF!,2,0)</f>
        <v>#REF!</v>
      </c>
      <c r="AF4" t="e">
        <f>VLOOKUP($B4&amp;"|"&amp;AF$1,#REF!,2,0)</f>
        <v>#REF!</v>
      </c>
      <c r="AG4" t="e">
        <f>VLOOKUP($B4&amp;"|"&amp;AG$1,#REF!,2,0)</f>
        <v>#REF!</v>
      </c>
      <c r="AH4" t="e">
        <f>VLOOKUP($B4&amp;"|"&amp;AH$1,#REF!,2,0)</f>
        <v>#REF!</v>
      </c>
      <c r="AI4" t="e">
        <f>VLOOKUP($B4&amp;"|"&amp;AI$1,#REF!,2,0)</f>
        <v>#REF!</v>
      </c>
      <c r="AJ4" t="e">
        <f>VLOOKUP($B4&amp;"|"&amp;AJ$1,#REF!,2,0)</f>
        <v>#REF!</v>
      </c>
      <c r="AK4" t="e">
        <f>VLOOKUP($B4&amp;"|"&amp;AK$1,#REF!,2,0)</f>
        <v>#REF!</v>
      </c>
      <c r="AL4" t="e">
        <f>VLOOKUP($B4&amp;"|"&amp;AL$1,#REF!,2,0)</f>
        <v>#REF!</v>
      </c>
      <c r="AM4" t="e">
        <f>VLOOKUP($B4&amp;"|"&amp;AM$1,#REF!,2,0)</f>
        <v>#REF!</v>
      </c>
      <c r="AN4" t="e">
        <f>VLOOKUP($B4&amp;"|"&amp;AN$1,#REF!,2,0)</f>
        <v>#REF!</v>
      </c>
      <c r="AO4" t="e">
        <f>VLOOKUP($B4&amp;"|"&amp;AO$1,#REF!,2,0)</f>
        <v>#REF!</v>
      </c>
      <c r="AP4" t="e">
        <f>VLOOKUP($B4&amp;"|"&amp;AP$1,#REF!,2,0)</f>
        <v>#REF!</v>
      </c>
      <c r="AQ4" t="e">
        <f>VLOOKUP($B4&amp;"|"&amp;AQ$1,#REF!,2,0)</f>
        <v>#REF!</v>
      </c>
      <c r="AR4" t="e">
        <f>VLOOKUP($B4&amp;"|"&amp;AR$1,#REF!,2,0)</f>
        <v>#REF!</v>
      </c>
      <c r="AS4" t="e">
        <f>VLOOKUP($B4&amp;"|"&amp;AS$1,#REF!,2,0)</f>
        <v>#REF!</v>
      </c>
      <c r="AT4" t="e">
        <f>VLOOKUP($B4&amp;"|"&amp;AT$1,#REF!,2,0)</f>
        <v>#REF!</v>
      </c>
      <c r="AU4" t="e">
        <f>VLOOKUP($B4&amp;"|"&amp;AU$1,#REF!,2,0)</f>
        <v>#REF!</v>
      </c>
      <c r="AV4" t="e">
        <f>VLOOKUP($B4&amp;"|"&amp;AV$1,#REF!,2,0)</f>
        <v>#REF!</v>
      </c>
      <c r="AW4" t="e">
        <f>VLOOKUP($B4&amp;"|"&amp;AW$1,#REF!,2,0)</f>
        <v>#REF!</v>
      </c>
      <c r="AX4" t="e">
        <f>VLOOKUP($B4&amp;"|"&amp;AX$1,#REF!,2,0)</f>
        <v>#REF!</v>
      </c>
      <c r="AY4" t="e">
        <f>VLOOKUP($B4&amp;"|"&amp;AY$1,#REF!,2,0)</f>
        <v>#REF!</v>
      </c>
      <c r="AZ4" t="e">
        <f>VLOOKUP($B4&amp;"|"&amp;AZ$1,#REF!,2,0)</f>
        <v>#REF!</v>
      </c>
      <c r="BA4" s="7" t="e">
        <f t="shared" ref="BA4:BB10" si="0">AY4/AX4-1</f>
        <v>#REF!</v>
      </c>
      <c r="BB4" s="7" t="e">
        <f t="shared" si="0"/>
        <v>#REF!</v>
      </c>
      <c r="BC4" s="6" t="e">
        <f t="shared" ref="BC4:BD10" si="1">AY4-AX4</f>
        <v>#REF!</v>
      </c>
      <c r="BD4" s="6" t="e">
        <f t="shared" si="1"/>
        <v>#REF!</v>
      </c>
      <c r="BE4" s="17"/>
      <c r="BF4" s="17"/>
    </row>
    <row r="5" spans="1:398">
      <c r="A5" s="3" t="s">
        <v>489</v>
      </c>
      <c r="B5" s="67" t="s">
        <v>480</v>
      </c>
      <c r="C5" t="e">
        <f>VLOOKUP($B5&amp;"|"&amp;C$1,#REF!,2,0)</f>
        <v>#REF!</v>
      </c>
      <c r="D5" t="e">
        <f>VLOOKUP($B5&amp;"|"&amp;D$1,#REF!,2,0)</f>
        <v>#REF!</v>
      </c>
      <c r="E5" t="e">
        <f>VLOOKUP($B5&amp;"|"&amp;E$1,#REF!,2,0)</f>
        <v>#REF!</v>
      </c>
      <c r="F5" t="e">
        <f>VLOOKUP($B5&amp;"|"&amp;F$1,#REF!,2,0)</f>
        <v>#REF!</v>
      </c>
      <c r="G5" t="e">
        <f>VLOOKUP($B5&amp;"|"&amp;G$1,#REF!,2,0)</f>
        <v>#REF!</v>
      </c>
      <c r="H5" t="e">
        <f>VLOOKUP($B5&amp;"|"&amp;H$1,#REF!,2,0)</f>
        <v>#REF!</v>
      </c>
      <c r="I5" t="e">
        <f>VLOOKUP($B5&amp;"|"&amp;I$1,#REF!,2,0)</f>
        <v>#REF!</v>
      </c>
      <c r="J5" t="e">
        <f>VLOOKUP($B5&amp;"|"&amp;J$1,#REF!,2,0)</f>
        <v>#REF!</v>
      </c>
      <c r="K5" t="e">
        <f>VLOOKUP($B5&amp;"|"&amp;K$1,#REF!,2,0)</f>
        <v>#REF!</v>
      </c>
      <c r="L5" t="e">
        <f>VLOOKUP($B5&amp;"|"&amp;L$1,#REF!,2,0)</f>
        <v>#REF!</v>
      </c>
      <c r="M5" t="e">
        <f>VLOOKUP($B5&amp;"|"&amp;M$1,#REF!,2,0)</f>
        <v>#REF!</v>
      </c>
      <c r="N5" t="e">
        <f>VLOOKUP($B5&amp;"|"&amp;N$1,#REF!,2,0)</f>
        <v>#REF!</v>
      </c>
      <c r="O5" t="e">
        <f>VLOOKUP($B5&amp;"|"&amp;O$1,#REF!,2,0)</f>
        <v>#REF!</v>
      </c>
      <c r="P5" t="e">
        <f>VLOOKUP($B5&amp;"|"&amp;P$1,#REF!,2,0)</f>
        <v>#REF!</v>
      </c>
      <c r="Q5" t="e">
        <f>VLOOKUP($B5&amp;"|"&amp;Q$1,#REF!,2,0)</f>
        <v>#REF!</v>
      </c>
      <c r="R5" t="e">
        <f>VLOOKUP($B5&amp;"|"&amp;R$1,#REF!,2,0)</f>
        <v>#REF!</v>
      </c>
      <c r="S5" t="e">
        <f>VLOOKUP($B5&amp;"|"&amp;S$1,#REF!,2,0)</f>
        <v>#REF!</v>
      </c>
      <c r="T5" t="e">
        <f>VLOOKUP($B5&amp;"|"&amp;T$1,#REF!,2,0)</f>
        <v>#REF!</v>
      </c>
      <c r="U5" t="e">
        <f>VLOOKUP($B5&amp;"|"&amp;U$1,#REF!,2,0)</f>
        <v>#REF!</v>
      </c>
      <c r="V5" t="e">
        <f>VLOOKUP($B5&amp;"|"&amp;V$1,#REF!,2,0)</f>
        <v>#REF!</v>
      </c>
      <c r="W5" t="e">
        <f>VLOOKUP($B5&amp;"|"&amp;W$1,#REF!,2,0)</f>
        <v>#REF!</v>
      </c>
      <c r="X5" t="e">
        <f>VLOOKUP($B5&amp;"|"&amp;X$1,#REF!,2,0)</f>
        <v>#REF!</v>
      </c>
      <c r="Y5" t="e">
        <f>VLOOKUP($B5&amp;"|"&amp;Y$1,#REF!,2,0)</f>
        <v>#REF!</v>
      </c>
      <c r="Z5" t="e">
        <f>VLOOKUP($B5&amp;"|"&amp;Z$1,#REF!,2,0)</f>
        <v>#REF!</v>
      </c>
      <c r="AA5" t="e">
        <f>VLOOKUP($B5&amp;"|"&amp;AA$1,#REF!,2,0)</f>
        <v>#REF!</v>
      </c>
      <c r="AB5" t="e">
        <f>VLOOKUP($B5&amp;"|"&amp;AB$1,#REF!,2,0)</f>
        <v>#REF!</v>
      </c>
      <c r="AC5" t="e">
        <f>VLOOKUP($B5&amp;"|"&amp;AC$1,#REF!,2,0)</f>
        <v>#REF!</v>
      </c>
      <c r="AD5" t="e">
        <f>VLOOKUP($B5&amp;"|"&amp;AD$1,#REF!,2,0)</f>
        <v>#REF!</v>
      </c>
      <c r="AE5" t="e">
        <f>VLOOKUP($B5&amp;"|"&amp;AE$1,#REF!,2,0)</f>
        <v>#REF!</v>
      </c>
      <c r="AF5" t="e">
        <f>VLOOKUP($B5&amp;"|"&amp;AF$1,#REF!,2,0)</f>
        <v>#REF!</v>
      </c>
      <c r="AG5" t="e">
        <f>VLOOKUP($B5&amp;"|"&amp;AG$1,#REF!,2,0)</f>
        <v>#REF!</v>
      </c>
      <c r="AH5" t="e">
        <f>VLOOKUP($B5&amp;"|"&amp;AH$1,#REF!,2,0)</f>
        <v>#REF!</v>
      </c>
      <c r="AI5" t="e">
        <f>VLOOKUP($B5&amp;"|"&amp;AI$1,#REF!,2,0)</f>
        <v>#REF!</v>
      </c>
      <c r="AJ5" t="e">
        <f>VLOOKUP($B5&amp;"|"&amp;AJ$1,#REF!,2,0)</f>
        <v>#REF!</v>
      </c>
      <c r="AK5" t="e">
        <f>VLOOKUP($B5&amp;"|"&amp;AK$1,#REF!,2,0)</f>
        <v>#REF!</v>
      </c>
      <c r="AL5" t="e">
        <f>VLOOKUP($B5&amp;"|"&amp;AL$1,#REF!,2,0)</f>
        <v>#REF!</v>
      </c>
      <c r="AM5" t="e">
        <f>VLOOKUP($B5&amp;"|"&amp;AM$1,#REF!,2,0)</f>
        <v>#REF!</v>
      </c>
      <c r="AN5" t="e">
        <f>VLOOKUP($B5&amp;"|"&amp;AN$1,#REF!,2,0)</f>
        <v>#REF!</v>
      </c>
      <c r="AO5" t="e">
        <f>VLOOKUP($B5&amp;"|"&amp;AO$1,#REF!,2,0)</f>
        <v>#REF!</v>
      </c>
      <c r="AP5" t="e">
        <f>VLOOKUP($B5&amp;"|"&amp;AP$1,#REF!,2,0)</f>
        <v>#REF!</v>
      </c>
      <c r="AQ5" t="e">
        <f>VLOOKUP($B5&amp;"|"&amp;AQ$1,#REF!,2,0)</f>
        <v>#REF!</v>
      </c>
      <c r="AR5" t="e">
        <f>VLOOKUP($B5&amp;"|"&amp;AR$1,#REF!,2,0)</f>
        <v>#REF!</v>
      </c>
      <c r="AS5" t="e">
        <f>VLOOKUP($B5&amp;"|"&amp;AS$1,#REF!,2,0)</f>
        <v>#REF!</v>
      </c>
      <c r="AT5" t="e">
        <f>VLOOKUP($B5&amp;"|"&amp;AT$1,#REF!,2,0)</f>
        <v>#REF!</v>
      </c>
      <c r="AU5" t="e">
        <f>VLOOKUP($B5&amp;"|"&amp;AU$1,#REF!,2,0)</f>
        <v>#REF!</v>
      </c>
      <c r="AV5" t="e">
        <f>VLOOKUP($B5&amp;"|"&amp;AV$1,#REF!,2,0)</f>
        <v>#REF!</v>
      </c>
      <c r="AW5" t="e">
        <f>VLOOKUP($B5&amp;"|"&amp;AW$1,#REF!,2,0)</f>
        <v>#REF!</v>
      </c>
      <c r="AX5" t="e">
        <f>VLOOKUP($B5&amp;"|"&amp;AX$1,#REF!,2,0)</f>
        <v>#REF!</v>
      </c>
      <c r="AY5" t="e">
        <f>VLOOKUP($B5&amp;"|"&amp;AY$1,#REF!,2,0)</f>
        <v>#REF!</v>
      </c>
      <c r="AZ5" t="e">
        <f>VLOOKUP($B5&amp;"|"&amp;AZ$1,#REF!,2,0)</f>
        <v>#REF!</v>
      </c>
      <c r="BA5" s="7" t="e">
        <f t="shared" si="0"/>
        <v>#REF!</v>
      </c>
      <c r="BB5" s="7" t="e">
        <f t="shared" si="0"/>
        <v>#REF!</v>
      </c>
      <c r="BC5" s="6" t="e">
        <f t="shared" si="1"/>
        <v>#REF!</v>
      </c>
      <c r="BD5" s="6" t="e">
        <f t="shared" si="1"/>
        <v>#REF!</v>
      </c>
      <c r="BE5" s="17"/>
      <c r="BF5" s="17"/>
    </row>
    <row r="6" spans="1:398">
      <c r="A6" s="3" t="s">
        <v>490</v>
      </c>
      <c r="B6" s="67" t="s">
        <v>481</v>
      </c>
      <c r="C6" t="e">
        <f>VLOOKUP($B6&amp;"|"&amp;C$1,#REF!,2,0)</f>
        <v>#REF!</v>
      </c>
      <c r="D6" t="e">
        <f>VLOOKUP($B6&amp;"|"&amp;D$1,#REF!,2,0)</f>
        <v>#REF!</v>
      </c>
      <c r="E6" t="e">
        <f>VLOOKUP($B6&amp;"|"&amp;E$1,#REF!,2,0)</f>
        <v>#REF!</v>
      </c>
      <c r="F6" t="e">
        <f>VLOOKUP($B6&amp;"|"&amp;F$1,#REF!,2,0)</f>
        <v>#REF!</v>
      </c>
      <c r="G6" t="e">
        <f>VLOOKUP($B6&amp;"|"&amp;G$1,#REF!,2,0)</f>
        <v>#REF!</v>
      </c>
      <c r="H6" t="e">
        <f>VLOOKUP($B6&amp;"|"&amp;H$1,#REF!,2,0)</f>
        <v>#REF!</v>
      </c>
      <c r="I6" t="e">
        <f>VLOOKUP($B6&amp;"|"&amp;I$1,#REF!,2,0)</f>
        <v>#REF!</v>
      </c>
      <c r="J6" t="e">
        <f>VLOOKUP($B6&amp;"|"&amp;J$1,#REF!,2,0)</f>
        <v>#REF!</v>
      </c>
      <c r="K6" t="e">
        <f>VLOOKUP($B6&amp;"|"&amp;K$1,#REF!,2,0)</f>
        <v>#REF!</v>
      </c>
      <c r="L6" t="e">
        <f>VLOOKUP($B6&amp;"|"&amp;L$1,#REF!,2,0)</f>
        <v>#REF!</v>
      </c>
      <c r="M6" t="e">
        <f>VLOOKUP($B6&amp;"|"&amp;M$1,#REF!,2,0)</f>
        <v>#REF!</v>
      </c>
      <c r="N6" t="e">
        <f>VLOOKUP($B6&amp;"|"&amp;N$1,#REF!,2,0)</f>
        <v>#REF!</v>
      </c>
      <c r="O6" t="e">
        <f>VLOOKUP($B6&amp;"|"&amp;O$1,#REF!,2,0)</f>
        <v>#REF!</v>
      </c>
      <c r="P6" t="e">
        <f>VLOOKUP($B6&amp;"|"&amp;P$1,#REF!,2,0)</f>
        <v>#REF!</v>
      </c>
      <c r="Q6" t="e">
        <f>VLOOKUP($B6&amp;"|"&amp;Q$1,#REF!,2,0)</f>
        <v>#REF!</v>
      </c>
      <c r="R6" t="e">
        <f>VLOOKUP($B6&amp;"|"&amp;R$1,#REF!,2,0)</f>
        <v>#REF!</v>
      </c>
      <c r="S6" t="e">
        <f>VLOOKUP($B6&amp;"|"&amp;S$1,#REF!,2,0)</f>
        <v>#REF!</v>
      </c>
      <c r="T6" t="e">
        <f>VLOOKUP($B6&amp;"|"&amp;T$1,#REF!,2,0)</f>
        <v>#REF!</v>
      </c>
      <c r="U6" t="e">
        <f>VLOOKUP($B6&amp;"|"&amp;U$1,#REF!,2,0)</f>
        <v>#REF!</v>
      </c>
      <c r="V6" t="e">
        <f>VLOOKUP($B6&amp;"|"&amp;V$1,#REF!,2,0)</f>
        <v>#REF!</v>
      </c>
      <c r="W6" t="e">
        <f>VLOOKUP($B6&amp;"|"&amp;W$1,#REF!,2,0)</f>
        <v>#REF!</v>
      </c>
      <c r="X6" t="e">
        <f>VLOOKUP($B6&amp;"|"&amp;X$1,#REF!,2,0)</f>
        <v>#REF!</v>
      </c>
      <c r="Y6" t="e">
        <f>VLOOKUP($B6&amp;"|"&amp;Y$1,#REF!,2,0)</f>
        <v>#REF!</v>
      </c>
      <c r="Z6" t="e">
        <f>VLOOKUP($B6&amp;"|"&amp;Z$1,#REF!,2,0)</f>
        <v>#REF!</v>
      </c>
      <c r="AA6" t="e">
        <f>VLOOKUP($B6&amp;"|"&amp;AA$1,#REF!,2,0)</f>
        <v>#REF!</v>
      </c>
      <c r="AB6" t="e">
        <f>VLOOKUP($B6&amp;"|"&amp;AB$1,#REF!,2,0)</f>
        <v>#REF!</v>
      </c>
      <c r="AC6" t="e">
        <f>VLOOKUP($B6&amp;"|"&amp;AC$1,#REF!,2,0)</f>
        <v>#REF!</v>
      </c>
      <c r="AD6" t="e">
        <f>VLOOKUP($B6&amp;"|"&amp;AD$1,#REF!,2,0)</f>
        <v>#REF!</v>
      </c>
      <c r="AE6" t="e">
        <f>VLOOKUP($B6&amp;"|"&amp;AE$1,#REF!,2,0)</f>
        <v>#REF!</v>
      </c>
      <c r="AF6" t="e">
        <f>VLOOKUP($B6&amp;"|"&amp;AF$1,#REF!,2,0)</f>
        <v>#REF!</v>
      </c>
      <c r="AG6" t="e">
        <f>VLOOKUP($B6&amp;"|"&amp;AG$1,#REF!,2,0)</f>
        <v>#REF!</v>
      </c>
      <c r="AH6" t="e">
        <f>VLOOKUP($B6&amp;"|"&amp;AH$1,#REF!,2,0)</f>
        <v>#REF!</v>
      </c>
      <c r="AI6" t="e">
        <f>VLOOKUP($B6&amp;"|"&amp;AI$1,#REF!,2,0)</f>
        <v>#REF!</v>
      </c>
      <c r="AJ6" t="e">
        <f>VLOOKUP($B6&amp;"|"&amp;AJ$1,#REF!,2,0)</f>
        <v>#REF!</v>
      </c>
      <c r="AK6" t="e">
        <f>VLOOKUP($B6&amp;"|"&amp;AK$1,#REF!,2,0)</f>
        <v>#REF!</v>
      </c>
      <c r="AL6" t="e">
        <f>VLOOKUP($B6&amp;"|"&amp;AL$1,#REF!,2,0)</f>
        <v>#REF!</v>
      </c>
      <c r="AM6" t="e">
        <f>VLOOKUP($B6&amp;"|"&amp;AM$1,#REF!,2,0)</f>
        <v>#REF!</v>
      </c>
      <c r="AN6" t="e">
        <f>VLOOKUP($B6&amp;"|"&amp;AN$1,#REF!,2,0)</f>
        <v>#REF!</v>
      </c>
      <c r="AO6" t="e">
        <f>VLOOKUP($B6&amp;"|"&amp;AO$1,#REF!,2,0)</f>
        <v>#REF!</v>
      </c>
      <c r="AP6" t="e">
        <f>VLOOKUP($B6&amp;"|"&amp;AP$1,#REF!,2,0)</f>
        <v>#REF!</v>
      </c>
      <c r="AQ6" t="e">
        <f>VLOOKUP($B6&amp;"|"&amp;AQ$1,#REF!,2,0)</f>
        <v>#REF!</v>
      </c>
      <c r="AR6" t="e">
        <f>VLOOKUP($B6&amp;"|"&amp;AR$1,#REF!,2,0)</f>
        <v>#REF!</v>
      </c>
      <c r="AS6" t="e">
        <f>VLOOKUP($B6&amp;"|"&amp;AS$1,#REF!,2,0)</f>
        <v>#REF!</v>
      </c>
      <c r="AT6" t="e">
        <f>VLOOKUP($B6&amp;"|"&amp;AT$1,#REF!,2,0)</f>
        <v>#REF!</v>
      </c>
      <c r="AU6" t="e">
        <f>VLOOKUP($B6&amp;"|"&amp;AU$1,#REF!,2,0)</f>
        <v>#REF!</v>
      </c>
      <c r="AV6" t="e">
        <f>VLOOKUP($B6&amp;"|"&amp;AV$1,#REF!,2,0)</f>
        <v>#REF!</v>
      </c>
      <c r="AW6" t="e">
        <f>VLOOKUP($B6&amp;"|"&amp;AW$1,#REF!,2,0)</f>
        <v>#REF!</v>
      </c>
      <c r="AX6" t="e">
        <f>VLOOKUP($B6&amp;"|"&amp;AX$1,#REF!,2,0)</f>
        <v>#REF!</v>
      </c>
      <c r="AY6" t="e">
        <f>VLOOKUP($B6&amp;"|"&amp;AY$1,#REF!,2,0)</f>
        <v>#REF!</v>
      </c>
      <c r="AZ6" t="e">
        <f>VLOOKUP($B6&amp;"|"&amp;AZ$1,#REF!,2,0)</f>
        <v>#REF!</v>
      </c>
      <c r="BA6" s="7" t="e">
        <f t="shared" si="0"/>
        <v>#REF!</v>
      </c>
      <c r="BB6" s="7" t="e">
        <f t="shared" si="0"/>
        <v>#REF!</v>
      </c>
      <c r="BC6" s="6" t="e">
        <f t="shared" si="1"/>
        <v>#REF!</v>
      </c>
      <c r="BD6" s="6" t="e">
        <f t="shared" si="1"/>
        <v>#REF!</v>
      </c>
      <c r="BE6" s="17"/>
      <c r="BF6" s="17"/>
    </row>
    <row r="7" spans="1:398">
      <c r="A7" s="3" t="s">
        <v>491</v>
      </c>
      <c r="B7" s="67" t="s">
        <v>482</v>
      </c>
      <c r="C7" t="e">
        <f>VLOOKUP($B7&amp;"|"&amp;C$1,#REF!,2,0)</f>
        <v>#REF!</v>
      </c>
      <c r="D7" t="e">
        <f>VLOOKUP($B7&amp;"|"&amp;D$1,#REF!,2,0)</f>
        <v>#REF!</v>
      </c>
      <c r="E7" t="e">
        <f>VLOOKUP($B7&amp;"|"&amp;E$1,#REF!,2,0)</f>
        <v>#REF!</v>
      </c>
      <c r="F7" t="e">
        <f>VLOOKUP($B7&amp;"|"&amp;F$1,#REF!,2,0)</f>
        <v>#REF!</v>
      </c>
      <c r="G7" t="e">
        <f>VLOOKUP($B7&amp;"|"&amp;G$1,#REF!,2,0)</f>
        <v>#REF!</v>
      </c>
      <c r="H7" t="e">
        <f>VLOOKUP($B7&amp;"|"&amp;H$1,#REF!,2,0)</f>
        <v>#REF!</v>
      </c>
      <c r="I7" t="e">
        <f>VLOOKUP($B7&amp;"|"&amp;I$1,#REF!,2,0)</f>
        <v>#REF!</v>
      </c>
      <c r="J7" t="e">
        <f>VLOOKUP($B7&amp;"|"&amp;J$1,#REF!,2,0)</f>
        <v>#REF!</v>
      </c>
      <c r="K7" t="e">
        <f>VLOOKUP($B7&amp;"|"&amp;K$1,#REF!,2,0)</f>
        <v>#REF!</v>
      </c>
      <c r="L7" t="e">
        <f>VLOOKUP($B7&amp;"|"&amp;L$1,#REF!,2,0)</f>
        <v>#REF!</v>
      </c>
      <c r="M7" t="e">
        <f>VLOOKUP($B7&amp;"|"&amp;M$1,#REF!,2,0)</f>
        <v>#REF!</v>
      </c>
      <c r="N7" t="e">
        <f>VLOOKUP($B7&amp;"|"&amp;N$1,#REF!,2,0)</f>
        <v>#REF!</v>
      </c>
      <c r="O7" t="e">
        <f>VLOOKUP($B7&amp;"|"&amp;O$1,#REF!,2,0)</f>
        <v>#REF!</v>
      </c>
      <c r="P7" t="e">
        <f>VLOOKUP($B7&amp;"|"&amp;P$1,#REF!,2,0)</f>
        <v>#REF!</v>
      </c>
      <c r="Q7" t="e">
        <f>VLOOKUP($B7&amp;"|"&amp;Q$1,#REF!,2,0)</f>
        <v>#REF!</v>
      </c>
      <c r="R7" t="e">
        <f>VLOOKUP($B7&amp;"|"&amp;R$1,#REF!,2,0)</f>
        <v>#REF!</v>
      </c>
      <c r="S7" t="e">
        <f>VLOOKUP($B7&amp;"|"&amp;S$1,#REF!,2,0)</f>
        <v>#REF!</v>
      </c>
      <c r="T7" t="e">
        <f>VLOOKUP($B7&amp;"|"&amp;T$1,#REF!,2,0)</f>
        <v>#REF!</v>
      </c>
      <c r="U7" t="e">
        <f>VLOOKUP($B7&amp;"|"&amp;U$1,#REF!,2,0)</f>
        <v>#REF!</v>
      </c>
      <c r="V7" t="e">
        <f>VLOOKUP($B7&amp;"|"&amp;V$1,#REF!,2,0)</f>
        <v>#REF!</v>
      </c>
      <c r="W7" t="e">
        <f>VLOOKUP($B7&amp;"|"&amp;W$1,#REF!,2,0)</f>
        <v>#REF!</v>
      </c>
      <c r="X7" t="e">
        <f>VLOOKUP($B7&amp;"|"&amp;X$1,#REF!,2,0)</f>
        <v>#REF!</v>
      </c>
      <c r="Y7" t="e">
        <f>VLOOKUP($B7&amp;"|"&amp;Y$1,#REF!,2,0)</f>
        <v>#REF!</v>
      </c>
      <c r="Z7" t="e">
        <f>VLOOKUP($B7&amp;"|"&amp;Z$1,#REF!,2,0)</f>
        <v>#REF!</v>
      </c>
      <c r="AA7" t="e">
        <f>VLOOKUP($B7&amp;"|"&amp;AA$1,#REF!,2,0)</f>
        <v>#REF!</v>
      </c>
      <c r="AB7" t="e">
        <f>VLOOKUP($B7&amp;"|"&amp;AB$1,#REF!,2,0)</f>
        <v>#REF!</v>
      </c>
      <c r="AC7" t="e">
        <f>VLOOKUP($B7&amp;"|"&amp;AC$1,#REF!,2,0)</f>
        <v>#REF!</v>
      </c>
      <c r="AD7" t="e">
        <f>VLOOKUP($B7&amp;"|"&amp;AD$1,#REF!,2,0)</f>
        <v>#REF!</v>
      </c>
      <c r="AE7" t="e">
        <f>VLOOKUP($B7&amp;"|"&amp;AE$1,#REF!,2,0)</f>
        <v>#REF!</v>
      </c>
      <c r="AF7" t="e">
        <f>VLOOKUP($B7&amp;"|"&amp;AF$1,#REF!,2,0)</f>
        <v>#REF!</v>
      </c>
      <c r="AG7" t="e">
        <f>VLOOKUP($B7&amp;"|"&amp;AG$1,#REF!,2,0)</f>
        <v>#REF!</v>
      </c>
      <c r="AH7" t="e">
        <f>VLOOKUP($B7&amp;"|"&amp;AH$1,#REF!,2,0)</f>
        <v>#REF!</v>
      </c>
      <c r="AI7" t="e">
        <f>VLOOKUP($B7&amp;"|"&amp;AI$1,#REF!,2,0)</f>
        <v>#REF!</v>
      </c>
      <c r="AJ7" t="e">
        <f>VLOOKUP($B7&amp;"|"&amp;AJ$1,#REF!,2,0)</f>
        <v>#REF!</v>
      </c>
      <c r="AK7" t="e">
        <f>VLOOKUP($B7&amp;"|"&amp;AK$1,#REF!,2,0)</f>
        <v>#REF!</v>
      </c>
      <c r="AL7" t="e">
        <f>VLOOKUP($B7&amp;"|"&amp;AL$1,#REF!,2,0)</f>
        <v>#REF!</v>
      </c>
      <c r="AM7" t="e">
        <f>VLOOKUP($B7&amp;"|"&amp;AM$1,#REF!,2,0)</f>
        <v>#REF!</v>
      </c>
      <c r="AN7" t="e">
        <f>VLOOKUP($B7&amp;"|"&amp;AN$1,#REF!,2,0)</f>
        <v>#REF!</v>
      </c>
      <c r="AO7" t="e">
        <f>VLOOKUP($B7&amp;"|"&amp;AO$1,#REF!,2,0)</f>
        <v>#REF!</v>
      </c>
      <c r="AP7" t="e">
        <f>VLOOKUP($B7&amp;"|"&amp;AP$1,#REF!,2,0)</f>
        <v>#REF!</v>
      </c>
      <c r="AQ7" t="e">
        <f>VLOOKUP($B7&amp;"|"&amp;AQ$1,#REF!,2,0)</f>
        <v>#REF!</v>
      </c>
      <c r="AR7" t="e">
        <f>VLOOKUP($B7&amp;"|"&amp;AR$1,#REF!,2,0)</f>
        <v>#REF!</v>
      </c>
      <c r="AS7" t="e">
        <f>VLOOKUP($B7&amp;"|"&amp;AS$1,#REF!,2,0)</f>
        <v>#REF!</v>
      </c>
      <c r="AT7" t="e">
        <f>VLOOKUP($B7&amp;"|"&amp;AT$1,#REF!,2,0)</f>
        <v>#REF!</v>
      </c>
      <c r="AU7" t="e">
        <f>VLOOKUP($B7&amp;"|"&amp;AU$1,#REF!,2,0)</f>
        <v>#REF!</v>
      </c>
      <c r="AV7" t="e">
        <f>VLOOKUP($B7&amp;"|"&amp;AV$1,#REF!,2,0)</f>
        <v>#REF!</v>
      </c>
      <c r="AW7" t="e">
        <f>VLOOKUP($B7&amp;"|"&amp;AW$1,#REF!,2,0)</f>
        <v>#REF!</v>
      </c>
      <c r="AX7" t="e">
        <f>VLOOKUP($B7&amp;"|"&amp;AX$1,#REF!,2,0)</f>
        <v>#REF!</v>
      </c>
      <c r="AY7" t="e">
        <f>VLOOKUP($B7&amp;"|"&amp;AY$1,#REF!,2,0)</f>
        <v>#REF!</v>
      </c>
      <c r="AZ7" t="e">
        <f>VLOOKUP($B7&amp;"|"&amp;AZ$1,#REF!,2,0)</f>
        <v>#REF!</v>
      </c>
      <c r="BA7" s="7" t="e">
        <f t="shared" si="0"/>
        <v>#REF!</v>
      </c>
      <c r="BB7" s="7" t="e">
        <f t="shared" si="0"/>
        <v>#REF!</v>
      </c>
      <c r="BC7" s="6" t="e">
        <f t="shared" si="1"/>
        <v>#REF!</v>
      </c>
      <c r="BD7" s="6" t="e">
        <f t="shared" si="1"/>
        <v>#REF!</v>
      </c>
      <c r="BE7" s="17"/>
      <c r="BF7" s="17"/>
    </row>
    <row r="8" spans="1:398">
      <c r="A8" s="3" t="s">
        <v>492</v>
      </c>
      <c r="B8" s="67" t="s">
        <v>483</v>
      </c>
      <c r="C8" t="e">
        <f>VLOOKUP($B8&amp;"|"&amp;C$1,#REF!,2,0)</f>
        <v>#REF!</v>
      </c>
      <c r="D8" t="e">
        <f>VLOOKUP($B8&amp;"|"&amp;D$1,#REF!,2,0)</f>
        <v>#REF!</v>
      </c>
      <c r="E8" t="e">
        <f>VLOOKUP($B8&amp;"|"&amp;E$1,#REF!,2,0)</f>
        <v>#REF!</v>
      </c>
      <c r="F8" t="e">
        <f>VLOOKUP($B8&amp;"|"&amp;F$1,#REF!,2,0)</f>
        <v>#REF!</v>
      </c>
      <c r="G8" t="e">
        <f>VLOOKUP($B8&amp;"|"&amp;G$1,#REF!,2,0)</f>
        <v>#REF!</v>
      </c>
      <c r="H8" t="e">
        <f>VLOOKUP($B8&amp;"|"&amp;H$1,#REF!,2,0)</f>
        <v>#REF!</v>
      </c>
      <c r="I8" t="e">
        <f>VLOOKUP($B8&amp;"|"&amp;I$1,#REF!,2,0)</f>
        <v>#REF!</v>
      </c>
      <c r="J8" t="e">
        <f>VLOOKUP($B8&amp;"|"&amp;J$1,#REF!,2,0)</f>
        <v>#REF!</v>
      </c>
      <c r="K8" t="e">
        <f>VLOOKUP($B8&amp;"|"&amp;K$1,#REF!,2,0)</f>
        <v>#REF!</v>
      </c>
      <c r="L8" t="e">
        <f>VLOOKUP($B8&amp;"|"&amp;L$1,#REF!,2,0)</f>
        <v>#REF!</v>
      </c>
      <c r="M8" t="e">
        <f>VLOOKUP($B8&amp;"|"&amp;M$1,#REF!,2,0)</f>
        <v>#REF!</v>
      </c>
      <c r="N8" t="e">
        <f>VLOOKUP($B8&amp;"|"&amp;N$1,#REF!,2,0)</f>
        <v>#REF!</v>
      </c>
      <c r="O8" t="e">
        <f>VLOOKUP($B8&amp;"|"&amp;O$1,#REF!,2,0)</f>
        <v>#REF!</v>
      </c>
      <c r="P8" t="e">
        <f>VLOOKUP($B8&amp;"|"&amp;P$1,#REF!,2,0)</f>
        <v>#REF!</v>
      </c>
      <c r="Q8" t="e">
        <f>VLOOKUP($B8&amp;"|"&amp;Q$1,#REF!,2,0)</f>
        <v>#REF!</v>
      </c>
      <c r="R8" t="e">
        <f>VLOOKUP($B8&amp;"|"&amp;R$1,#REF!,2,0)</f>
        <v>#REF!</v>
      </c>
      <c r="S8" t="e">
        <f>VLOOKUP($B8&amp;"|"&amp;S$1,#REF!,2,0)</f>
        <v>#REF!</v>
      </c>
      <c r="T8" t="e">
        <f>VLOOKUP($B8&amp;"|"&amp;T$1,#REF!,2,0)</f>
        <v>#REF!</v>
      </c>
      <c r="U8" t="e">
        <f>VLOOKUP($B8&amp;"|"&amp;U$1,#REF!,2,0)</f>
        <v>#REF!</v>
      </c>
      <c r="V8" t="e">
        <f>VLOOKUP($B8&amp;"|"&amp;V$1,#REF!,2,0)</f>
        <v>#REF!</v>
      </c>
      <c r="W8" t="e">
        <f>VLOOKUP($B8&amp;"|"&amp;W$1,#REF!,2,0)</f>
        <v>#REF!</v>
      </c>
      <c r="X8" t="e">
        <f>VLOOKUP($B8&amp;"|"&amp;X$1,#REF!,2,0)</f>
        <v>#REF!</v>
      </c>
      <c r="Y8" t="e">
        <f>VLOOKUP($B8&amp;"|"&amp;Y$1,#REF!,2,0)</f>
        <v>#REF!</v>
      </c>
      <c r="Z8" t="e">
        <f>VLOOKUP($B8&amp;"|"&amp;Z$1,#REF!,2,0)</f>
        <v>#REF!</v>
      </c>
      <c r="AA8" t="e">
        <f>VLOOKUP($B8&amp;"|"&amp;AA$1,#REF!,2,0)</f>
        <v>#REF!</v>
      </c>
      <c r="AB8" t="e">
        <f>VLOOKUP($B8&amp;"|"&amp;AB$1,#REF!,2,0)</f>
        <v>#REF!</v>
      </c>
      <c r="AC8" t="e">
        <f>VLOOKUP($B8&amp;"|"&amp;AC$1,#REF!,2,0)</f>
        <v>#REF!</v>
      </c>
      <c r="AD8" t="e">
        <f>VLOOKUP($B8&amp;"|"&amp;AD$1,#REF!,2,0)</f>
        <v>#REF!</v>
      </c>
      <c r="AE8" t="e">
        <f>VLOOKUP($B8&amp;"|"&amp;AE$1,#REF!,2,0)</f>
        <v>#REF!</v>
      </c>
      <c r="AF8" t="e">
        <f>VLOOKUP($B8&amp;"|"&amp;AF$1,#REF!,2,0)</f>
        <v>#REF!</v>
      </c>
      <c r="AG8" t="e">
        <f>VLOOKUP($B8&amp;"|"&amp;AG$1,#REF!,2,0)</f>
        <v>#REF!</v>
      </c>
      <c r="AH8" t="e">
        <f>VLOOKUP($B8&amp;"|"&amp;AH$1,#REF!,2,0)</f>
        <v>#REF!</v>
      </c>
      <c r="AI8" t="e">
        <f>VLOOKUP($B8&amp;"|"&amp;AI$1,#REF!,2,0)</f>
        <v>#REF!</v>
      </c>
      <c r="AJ8" t="e">
        <f>VLOOKUP($B8&amp;"|"&amp;AJ$1,#REF!,2,0)</f>
        <v>#REF!</v>
      </c>
      <c r="AK8" t="e">
        <f>VLOOKUP($B8&amp;"|"&amp;AK$1,#REF!,2,0)</f>
        <v>#REF!</v>
      </c>
      <c r="AL8" t="e">
        <f>VLOOKUP($B8&amp;"|"&amp;AL$1,#REF!,2,0)</f>
        <v>#REF!</v>
      </c>
      <c r="AM8" t="e">
        <f>VLOOKUP($B8&amp;"|"&amp;AM$1,#REF!,2,0)</f>
        <v>#REF!</v>
      </c>
      <c r="AN8" t="e">
        <f>VLOOKUP($B8&amp;"|"&amp;AN$1,#REF!,2,0)</f>
        <v>#REF!</v>
      </c>
      <c r="AO8" t="e">
        <f>VLOOKUP($B8&amp;"|"&amp;AO$1,#REF!,2,0)</f>
        <v>#REF!</v>
      </c>
      <c r="AP8" t="e">
        <f>VLOOKUP($B8&amp;"|"&amp;AP$1,#REF!,2,0)</f>
        <v>#REF!</v>
      </c>
      <c r="AQ8" t="e">
        <f>VLOOKUP($B8&amp;"|"&amp;AQ$1,#REF!,2,0)</f>
        <v>#REF!</v>
      </c>
      <c r="AR8" t="e">
        <f>VLOOKUP($B8&amp;"|"&amp;AR$1,#REF!,2,0)</f>
        <v>#REF!</v>
      </c>
      <c r="AS8" t="e">
        <f>VLOOKUP($B8&amp;"|"&amp;AS$1,#REF!,2,0)</f>
        <v>#REF!</v>
      </c>
      <c r="AT8" t="e">
        <f>VLOOKUP($B8&amp;"|"&amp;AT$1,#REF!,2,0)</f>
        <v>#REF!</v>
      </c>
      <c r="AU8" t="e">
        <f>VLOOKUP($B8&amp;"|"&amp;AU$1,#REF!,2,0)</f>
        <v>#REF!</v>
      </c>
      <c r="AV8" t="e">
        <f>VLOOKUP($B8&amp;"|"&amp;AV$1,#REF!,2,0)</f>
        <v>#REF!</v>
      </c>
      <c r="AW8" t="e">
        <f>VLOOKUP($B8&amp;"|"&amp;AW$1,#REF!,2,0)</f>
        <v>#REF!</v>
      </c>
      <c r="AX8" t="e">
        <f>VLOOKUP($B8&amp;"|"&amp;AX$1,#REF!,2,0)</f>
        <v>#REF!</v>
      </c>
      <c r="AY8" t="e">
        <f>VLOOKUP($B8&amp;"|"&amp;AY$1,#REF!,2,0)</f>
        <v>#REF!</v>
      </c>
      <c r="AZ8" t="e">
        <f>VLOOKUP($B8&amp;"|"&amp;AZ$1,#REF!,2,0)</f>
        <v>#REF!</v>
      </c>
      <c r="BA8" s="7" t="e">
        <f t="shared" si="0"/>
        <v>#REF!</v>
      </c>
      <c r="BB8" s="7" t="e">
        <f t="shared" si="0"/>
        <v>#REF!</v>
      </c>
      <c r="BC8" s="6" t="e">
        <f t="shared" si="1"/>
        <v>#REF!</v>
      </c>
      <c r="BD8" s="6" t="e">
        <f t="shared" si="1"/>
        <v>#REF!</v>
      </c>
      <c r="BE8" s="17"/>
      <c r="BF8" s="17"/>
    </row>
    <row r="9" spans="1:398">
      <c r="A9" s="3" t="s">
        <v>493</v>
      </c>
      <c r="B9" s="67" t="s">
        <v>484</v>
      </c>
      <c r="C9" t="e">
        <f>VLOOKUP($B9&amp;"|"&amp;C$1,#REF!,2,0)</f>
        <v>#REF!</v>
      </c>
      <c r="D9" t="e">
        <f>VLOOKUP($B9&amp;"|"&amp;D$1,#REF!,2,0)</f>
        <v>#REF!</v>
      </c>
      <c r="E9" t="e">
        <f>VLOOKUP($B9&amp;"|"&amp;E$1,#REF!,2,0)</f>
        <v>#REF!</v>
      </c>
      <c r="F9" t="e">
        <f>VLOOKUP($B9&amp;"|"&amp;F$1,#REF!,2,0)</f>
        <v>#REF!</v>
      </c>
      <c r="G9" t="e">
        <f>VLOOKUP($B9&amp;"|"&amp;G$1,#REF!,2,0)</f>
        <v>#REF!</v>
      </c>
      <c r="H9" t="e">
        <f>VLOOKUP($B9&amp;"|"&amp;H$1,#REF!,2,0)</f>
        <v>#REF!</v>
      </c>
      <c r="I9" t="e">
        <f>VLOOKUP($B9&amp;"|"&amp;I$1,#REF!,2,0)</f>
        <v>#REF!</v>
      </c>
      <c r="J9" t="e">
        <f>VLOOKUP($B9&amp;"|"&amp;J$1,#REF!,2,0)</f>
        <v>#REF!</v>
      </c>
      <c r="K9" t="e">
        <f>VLOOKUP($B9&amp;"|"&amp;K$1,#REF!,2,0)</f>
        <v>#REF!</v>
      </c>
      <c r="L9" t="e">
        <f>VLOOKUP($B9&amp;"|"&amp;L$1,#REF!,2,0)</f>
        <v>#REF!</v>
      </c>
      <c r="M9" t="e">
        <f>VLOOKUP($B9&amp;"|"&amp;M$1,#REF!,2,0)</f>
        <v>#REF!</v>
      </c>
      <c r="N9" t="e">
        <f>VLOOKUP($B9&amp;"|"&amp;N$1,#REF!,2,0)</f>
        <v>#REF!</v>
      </c>
      <c r="O9" t="e">
        <f>VLOOKUP($B9&amp;"|"&amp;O$1,#REF!,2,0)</f>
        <v>#REF!</v>
      </c>
      <c r="P9" t="e">
        <f>VLOOKUP($B9&amp;"|"&amp;P$1,#REF!,2,0)</f>
        <v>#REF!</v>
      </c>
      <c r="Q9" t="e">
        <f>VLOOKUP($B9&amp;"|"&amp;Q$1,#REF!,2,0)</f>
        <v>#REF!</v>
      </c>
      <c r="R9" t="e">
        <f>VLOOKUP($B9&amp;"|"&amp;R$1,#REF!,2,0)</f>
        <v>#REF!</v>
      </c>
      <c r="S9" t="e">
        <f>VLOOKUP($B9&amp;"|"&amp;S$1,#REF!,2,0)</f>
        <v>#REF!</v>
      </c>
      <c r="T9" t="e">
        <f>VLOOKUP($B9&amp;"|"&amp;T$1,#REF!,2,0)</f>
        <v>#REF!</v>
      </c>
      <c r="U9" t="e">
        <f>VLOOKUP($B9&amp;"|"&amp;U$1,#REF!,2,0)</f>
        <v>#REF!</v>
      </c>
      <c r="V9" t="e">
        <f>VLOOKUP($B9&amp;"|"&amp;V$1,#REF!,2,0)</f>
        <v>#REF!</v>
      </c>
      <c r="W9" t="e">
        <f>VLOOKUP($B9&amp;"|"&amp;W$1,#REF!,2,0)</f>
        <v>#REF!</v>
      </c>
      <c r="X9" t="e">
        <f>VLOOKUP($B9&amp;"|"&amp;X$1,#REF!,2,0)</f>
        <v>#REF!</v>
      </c>
      <c r="Y9" t="e">
        <f>VLOOKUP($B9&amp;"|"&amp;Y$1,#REF!,2,0)</f>
        <v>#REF!</v>
      </c>
      <c r="Z9" t="e">
        <f>VLOOKUP($B9&amp;"|"&amp;Z$1,#REF!,2,0)</f>
        <v>#REF!</v>
      </c>
      <c r="AA9" t="e">
        <f>VLOOKUP($B9&amp;"|"&amp;AA$1,#REF!,2,0)</f>
        <v>#REF!</v>
      </c>
      <c r="AB9" t="e">
        <f>VLOOKUP($B9&amp;"|"&amp;AB$1,#REF!,2,0)</f>
        <v>#REF!</v>
      </c>
      <c r="AC9" t="e">
        <f>VLOOKUP($B9&amp;"|"&amp;AC$1,#REF!,2,0)</f>
        <v>#REF!</v>
      </c>
      <c r="AD9" t="e">
        <f>VLOOKUP($B9&amp;"|"&amp;AD$1,#REF!,2,0)</f>
        <v>#REF!</v>
      </c>
      <c r="AE9" t="e">
        <f>VLOOKUP($B9&amp;"|"&amp;AE$1,#REF!,2,0)</f>
        <v>#REF!</v>
      </c>
      <c r="AF9" t="e">
        <f>VLOOKUP($B9&amp;"|"&amp;AF$1,#REF!,2,0)</f>
        <v>#REF!</v>
      </c>
      <c r="AG9" t="e">
        <f>VLOOKUP($B9&amp;"|"&amp;AG$1,#REF!,2,0)</f>
        <v>#REF!</v>
      </c>
      <c r="AH9" t="e">
        <f>VLOOKUP($B9&amp;"|"&amp;AH$1,#REF!,2,0)</f>
        <v>#REF!</v>
      </c>
      <c r="AI9" t="e">
        <f>VLOOKUP($B9&amp;"|"&amp;AI$1,#REF!,2,0)</f>
        <v>#REF!</v>
      </c>
      <c r="AJ9" t="e">
        <f>VLOOKUP($B9&amp;"|"&amp;AJ$1,#REF!,2,0)</f>
        <v>#REF!</v>
      </c>
      <c r="AK9" t="e">
        <f>VLOOKUP($B9&amp;"|"&amp;AK$1,#REF!,2,0)</f>
        <v>#REF!</v>
      </c>
      <c r="AL9" t="e">
        <f>VLOOKUP($B9&amp;"|"&amp;AL$1,#REF!,2,0)</f>
        <v>#REF!</v>
      </c>
      <c r="AM9" t="e">
        <f>VLOOKUP($B9&amp;"|"&amp;AM$1,#REF!,2,0)</f>
        <v>#REF!</v>
      </c>
      <c r="AN9" t="e">
        <f>VLOOKUP($B9&amp;"|"&amp;AN$1,#REF!,2,0)</f>
        <v>#REF!</v>
      </c>
      <c r="AO9" t="e">
        <f>VLOOKUP($B9&amp;"|"&amp;AO$1,#REF!,2,0)</f>
        <v>#REF!</v>
      </c>
      <c r="AP9" t="e">
        <f>VLOOKUP($B9&amp;"|"&amp;AP$1,#REF!,2,0)</f>
        <v>#REF!</v>
      </c>
      <c r="AQ9" t="e">
        <f>VLOOKUP($B9&amp;"|"&amp;AQ$1,#REF!,2,0)</f>
        <v>#REF!</v>
      </c>
      <c r="AR9" t="e">
        <f>VLOOKUP($B9&amp;"|"&amp;AR$1,#REF!,2,0)</f>
        <v>#REF!</v>
      </c>
      <c r="AS9" t="e">
        <f>VLOOKUP($B9&amp;"|"&amp;AS$1,#REF!,2,0)</f>
        <v>#REF!</v>
      </c>
      <c r="AT9" t="e">
        <f>VLOOKUP($B9&amp;"|"&amp;AT$1,#REF!,2,0)</f>
        <v>#REF!</v>
      </c>
      <c r="AU9" t="e">
        <f>VLOOKUP($B9&amp;"|"&amp;AU$1,#REF!,2,0)</f>
        <v>#REF!</v>
      </c>
      <c r="AV9" t="e">
        <f>VLOOKUP($B9&amp;"|"&amp;AV$1,#REF!,2,0)</f>
        <v>#REF!</v>
      </c>
      <c r="AW9" t="e">
        <f>VLOOKUP($B9&amp;"|"&amp;AW$1,#REF!,2,0)</f>
        <v>#REF!</v>
      </c>
      <c r="AX9" t="e">
        <f>VLOOKUP($B9&amp;"|"&amp;AX$1,#REF!,2,0)</f>
        <v>#REF!</v>
      </c>
      <c r="AY9" t="e">
        <f>VLOOKUP($B9&amp;"|"&amp;AY$1,#REF!,2,0)</f>
        <v>#REF!</v>
      </c>
      <c r="AZ9" t="e">
        <f>VLOOKUP($B9&amp;"|"&amp;AZ$1,#REF!,2,0)</f>
        <v>#REF!</v>
      </c>
      <c r="BA9" s="7" t="e">
        <f t="shared" si="0"/>
        <v>#REF!</v>
      </c>
      <c r="BB9" s="12" t="e">
        <f t="shared" si="0"/>
        <v>#REF!</v>
      </c>
      <c r="BC9" s="6" t="e">
        <f t="shared" si="1"/>
        <v>#REF!</v>
      </c>
      <c r="BD9" s="6" t="e">
        <f t="shared" si="1"/>
        <v>#REF!</v>
      </c>
      <c r="BE9" s="22" t="e">
        <f>(AZ9-AY9)/100</f>
        <v>#REF!</v>
      </c>
      <c r="BF9" s="17"/>
    </row>
    <row r="10" spans="1:398" ht="26.4">
      <c r="A10" s="3" t="s">
        <v>494</v>
      </c>
      <c r="B10" s="67" t="s">
        <v>485</v>
      </c>
      <c r="C10" t="e">
        <f>VLOOKUP($B10&amp;"|"&amp;C$1,#REF!,2,0)</f>
        <v>#REF!</v>
      </c>
      <c r="D10" t="e">
        <f>VLOOKUP($B10&amp;"|"&amp;D$1,#REF!,2,0)</f>
        <v>#REF!</v>
      </c>
      <c r="E10" t="e">
        <f>VLOOKUP($B10&amp;"|"&amp;E$1,#REF!,2,0)</f>
        <v>#REF!</v>
      </c>
      <c r="F10" t="e">
        <f>VLOOKUP($B10&amp;"|"&amp;F$1,#REF!,2,0)</f>
        <v>#REF!</v>
      </c>
      <c r="G10" t="e">
        <f>VLOOKUP($B10&amp;"|"&amp;G$1,#REF!,2,0)</f>
        <v>#REF!</v>
      </c>
      <c r="H10" t="e">
        <f>VLOOKUP($B10&amp;"|"&amp;H$1,#REF!,2,0)</f>
        <v>#REF!</v>
      </c>
      <c r="I10" t="e">
        <f>VLOOKUP($B10&amp;"|"&amp;I$1,#REF!,2,0)</f>
        <v>#REF!</v>
      </c>
      <c r="J10" t="e">
        <f>VLOOKUP($B10&amp;"|"&amp;J$1,#REF!,2,0)</f>
        <v>#REF!</v>
      </c>
      <c r="K10" t="e">
        <f>VLOOKUP($B10&amp;"|"&amp;K$1,#REF!,2,0)</f>
        <v>#REF!</v>
      </c>
      <c r="L10" t="e">
        <f>VLOOKUP($B10&amp;"|"&amp;L$1,#REF!,2,0)</f>
        <v>#REF!</v>
      </c>
      <c r="M10" t="e">
        <f>VLOOKUP($B10&amp;"|"&amp;M$1,#REF!,2,0)</f>
        <v>#REF!</v>
      </c>
      <c r="N10" t="e">
        <f>VLOOKUP($B10&amp;"|"&amp;N$1,#REF!,2,0)</f>
        <v>#REF!</v>
      </c>
      <c r="O10" t="e">
        <f>VLOOKUP($B10&amp;"|"&amp;O$1,#REF!,2,0)</f>
        <v>#REF!</v>
      </c>
      <c r="P10" t="e">
        <f>VLOOKUP($B10&amp;"|"&amp;P$1,#REF!,2,0)</f>
        <v>#REF!</v>
      </c>
      <c r="Q10" t="e">
        <f>VLOOKUP($B10&amp;"|"&amp;Q$1,#REF!,2,0)</f>
        <v>#REF!</v>
      </c>
      <c r="R10" t="e">
        <f>VLOOKUP($B10&amp;"|"&amp;R$1,#REF!,2,0)</f>
        <v>#REF!</v>
      </c>
      <c r="S10" t="e">
        <f>VLOOKUP($B10&amp;"|"&amp;S$1,#REF!,2,0)</f>
        <v>#REF!</v>
      </c>
      <c r="T10" t="e">
        <f>VLOOKUP($B10&amp;"|"&amp;T$1,#REF!,2,0)</f>
        <v>#REF!</v>
      </c>
      <c r="U10" t="e">
        <f>VLOOKUP($B10&amp;"|"&amp;U$1,#REF!,2,0)</f>
        <v>#REF!</v>
      </c>
      <c r="V10" t="e">
        <f>VLOOKUP($B10&amp;"|"&amp;V$1,#REF!,2,0)</f>
        <v>#REF!</v>
      </c>
      <c r="W10" t="e">
        <f>VLOOKUP($B10&amp;"|"&amp;W$1,#REF!,2,0)</f>
        <v>#REF!</v>
      </c>
      <c r="X10" t="e">
        <f>VLOOKUP($B10&amp;"|"&amp;X$1,#REF!,2,0)</f>
        <v>#REF!</v>
      </c>
      <c r="Y10" t="e">
        <f>VLOOKUP($B10&amp;"|"&amp;Y$1,#REF!,2,0)</f>
        <v>#REF!</v>
      </c>
      <c r="Z10" t="e">
        <f>VLOOKUP($B10&amp;"|"&amp;Z$1,#REF!,2,0)</f>
        <v>#REF!</v>
      </c>
      <c r="AA10" t="e">
        <f>VLOOKUP($B10&amp;"|"&amp;AA$1,#REF!,2,0)</f>
        <v>#REF!</v>
      </c>
      <c r="AB10" t="e">
        <f>VLOOKUP($B10&amp;"|"&amp;AB$1,#REF!,2,0)</f>
        <v>#REF!</v>
      </c>
      <c r="AC10" t="e">
        <f>VLOOKUP($B10&amp;"|"&amp;AC$1,#REF!,2,0)</f>
        <v>#REF!</v>
      </c>
      <c r="AD10" t="e">
        <f>VLOOKUP($B10&amp;"|"&amp;AD$1,#REF!,2,0)</f>
        <v>#REF!</v>
      </c>
      <c r="AE10" t="e">
        <f>VLOOKUP($B10&amp;"|"&amp;AE$1,#REF!,2,0)</f>
        <v>#REF!</v>
      </c>
      <c r="AF10" t="e">
        <f>VLOOKUP($B10&amp;"|"&amp;AF$1,#REF!,2,0)</f>
        <v>#REF!</v>
      </c>
      <c r="AG10" t="e">
        <f>VLOOKUP($B10&amp;"|"&amp;AG$1,#REF!,2,0)</f>
        <v>#REF!</v>
      </c>
      <c r="AH10" t="e">
        <f>VLOOKUP($B10&amp;"|"&amp;AH$1,#REF!,2,0)</f>
        <v>#REF!</v>
      </c>
      <c r="AI10" t="e">
        <f>VLOOKUP($B10&amp;"|"&amp;AI$1,#REF!,2,0)</f>
        <v>#REF!</v>
      </c>
      <c r="AJ10" t="e">
        <f>VLOOKUP($B10&amp;"|"&amp;AJ$1,#REF!,2,0)</f>
        <v>#REF!</v>
      </c>
      <c r="AK10" t="e">
        <f>VLOOKUP($B10&amp;"|"&amp;AK$1,#REF!,2,0)</f>
        <v>#REF!</v>
      </c>
      <c r="AL10" t="e">
        <f>VLOOKUP($B10&amp;"|"&amp;AL$1,#REF!,2,0)</f>
        <v>#REF!</v>
      </c>
      <c r="AM10" t="e">
        <f>VLOOKUP($B10&amp;"|"&amp;AM$1,#REF!,2,0)</f>
        <v>#REF!</v>
      </c>
      <c r="AN10" t="e">
        <f>VLOOKUP($B10&amp;"|"&amp;AN$1,#REF!,2,0)</f>
        <v>#REF!</v>
      </c>
      <c r="AO10" t="e">
        <f>VLOOKUP($B10&amp;"|"&amp;AO$1,#REF!,2,0)</f>
        <v>#REF!</v>
      </c>
      <c r="AP10" t="e">
        <f>VLOOKUP($B10&amp;"|"&amp;AP$1,#REF!,2,0)</f>
        <v>#REF!</v>
      </c>
      <c r="AQ10" t="e">
        <f>VLOOKUP($B10&amp;"|"&amp;AQ$1,#REF!,2,0)</f>
        <v>#REF!</v>
      </c>
      <c r="AR10" t="e">
        <f>VLOOKUP($B10&amp;"|"&amp;AR$1,#REF!,2,0)</f>
        <v>#REF!</v>
      </c>
      <c r="AS10" t="e">
        <f>VLOOKUP($B10&amp;"|"&amp;AS$1,#REF!,2,0)</f>
        <v>#REF!</v>
      </c>
      <c r="AT10" t="e">
        <f>VLOOKUP($B10&amp;"|"&amp;AT$1,#REF!,2,0)</f>
        <v>#REF!</v>
      </c>
      <c r="AU10" t="e">
        <f>VLOOKUP($B10&amp;"|"&amp;AU$1,#REF!,2,0)</f>
        <v>#REF!</v>
      </c>
      <c r="AV10" t="e">
        <f>VLOOKUP($B10&amp;"|"&amp;AV$1,#REF!,2,0)</f>
        <v>#REF!</v>
      </c>
      <c r="AW10" t="e">
        <f>VLOOKUP($B10&amp;"|"&amp;AW$1,#REF!,2,0)</f>
        <v>#REF!</v>
      </c>
      <c r="AX10" t="e">
        <f>VLOOKUP($B10&amp;"|"&amp;AX$1,#REF!,2,0)</f>
        <v>#REF!</v>
      </c>
      <c r="AY10" t="e">
        <f>VLOOKUP($B10&amp;"|"&amp;AY$1,#REF!,2,0)</f>
        <v>#REF!</v>
      </c>
      <c r="AZ10" t="e">
        <f>VLOOKUP($B10&amp;"|"&amp;AZ$1,#REF!,2,0)</f>
        <v>#REF!</v>
      </c>
      <c r="BA10" s="7" t="e">
        <f t="shared" si="0"/>
        <v>#REF!</v>
      </c>
      <c r="BB10" s="7" t="e">
        <f t="shared" si="0"/>
        <v>#REF!</v>
      </c>
      <c r="BC10" s="6" t="e">
        <f t="shared" si="1"/>
        <v>#REF!</v>
      </c>
      <c r="BD10" s="6" t="e">
        <f t="shared" si="1"/>
        <v>#REF!</v>
      </c>
      <c r="BE10" s="17"/>
      <c r="BF10" s="17"/>
    </row>
    <row r="13" spans="1:398">
      <c r="A13" s="73" t="s">
        <v>905</v>
      </c>
      <c r="C13" t="s">
        <v>903</v>
      </c>
      <c r="D13" t="s">
        <v>902</v>
      </c>
      <c r="E13" t="s">
        <v>901</v>
      </c>
      <c r="F13" t="s">
        <v>900</v>
      </c>
      <c r="G13" t="s">
        <v>899</v>
      </c>
      <c r="H13" t="s">
        <v>898</v>
      </c>
      <c r="I13" t="s">
        <v>897</v>
      </c>
      <c r="J13" t="s">
        <v>896</v>
      </c>
      <c r="K13" t="s">
        <v>895</v>
      </c>
      <c r="L13" t="s">
        <v>894</v>
      </c>
      <c r="M13" t="s">
        <v>893</v>
      </c>
      <c r="N13" t="s">
        <v>892</v>
      </c>
      <c r="O13" t="s">
        <v>891</v>
      </c>
      <c r="P13" t="s">
        <v>890</v>
      </c>
      <c r="Q13" t="s">
        <v>889</v>
      </c>
      <c r="R13" t="s">
        <v>888</v>
      </c>
      <c r="S13" t="s">
        <v>887</v>
      </c>
      <c r="T13" t="s">
        <v>886</v>
      </c>
      <c r="U13" t="s">
        <v>885</v>
      </c>
      <c r="V13" t="s">
        <v>884</v>
      </c>
      <c r="W13" t="s">
        <v>883</v>
      </c>
      <c r="X13" t="s">
        <v>882</v>
      </c>
      <c r="Y13" t="s">
        <v>881</v>
      </c>
      <c r="Z13" t="s">
        <v>880</v>
      </c>
      <c r="AA13" t="s">
        <v>879</v>
      </c>
      <c r="AB13" t="s">
        <v>878</v>
      </c>
      <c r="AC13" t="s">
        <v>877</v>
      </c>
      <c r="AD13" t="s">
        <v>876</v>
      </c>
      <c r="AE13" t="s">
        <v>875</v>
      </c>
      <c r="AF13" t="s">
        <v>874</v>
      </c>
      <c r="AG13" t="s">
        <v>873</v>
      </c>
      <c r="AH13" t="s">
        <v>872</v>
      </c>
      <c r="AI13" t="s">
        <v>871</v>
      </c>
      <c r="AJ13" t="s">
        <v>870</v>
      </c>
      <c r="AK13" t="s">
        <v>869</v>
      </c>
      <c r="AL13" t="s">
        <v>868</v>
      </c>
      <c r="AM13" t="s">
        <v>867</v>
      </c>
      <c r="AN13" t="s">
        <v>866</v>
      </c>
      <c r="AO13" t="s">
        <v>865</v>
      </c>
      <c r="AP13" t="s">
        <v>864</v>
      </c>
      <c r="AQ13" t="s">
        <v>863</v>
      </c>
      <c r="AR13" t="s">
        <v>862</v>
      </c>
      <c r="AS13" t="s">
        <v>861</v>
      </c>
      <c r="AT13" t="s">
        <v>860</v>
      </c>
      <c r="AU13" t="s">
        <v>859</v>
      </c>
      <c r="AV13" t="s">
        <v>858</v>
      </c>
      <c r="AW13" t="s">
        <v>857</v>
      </c>
      <c r="AX13" t="s">
        <v>856</v>
      </c>
      <c r="AY13" t="s">
        <v>855</v>
      </c>
      <c r="AZ13" t="s">
        <v>854</v>
      </c>
      <c r="BA13" t="s">
        <v>853</v>
      </c>
      <c r="BB13" t="s">
        <v>852</v>
      </c>
      <c r="BC13" t="s">
        <v>851</v>
      </c>
      <c r="BD13" t="s">
        <v>850</v>
      </c>
      <c r="BE13" t="s">
        <v>849</v>
      </c>
      <c r="BF13" t="s">
        <v>848</v>
      </c>
      <c r="BG13" t="s">
        <v>847</v>
      </c>
      <c r="BH13" t="s">
        <v>846</v>
      </c>
      <c r="BI13" t="s">
        <v>845</v>
      </c>
      <c r="BJ13" t="s">
        <v>844</v>
      </c>
      <c r="BK13" t="s">
        <v>843</v>
      </c>
      <c r="BL13" t="s">
        <v>842</v>
      </c>
      <c r="BM13" t="s">
        <v>841</v>
      </c>
      <c r="BN13" t="s">
        <v>840</v>
      </c>
      <c r="BO13" t="s">
        <v>838</v>
      </c>
      <c r="BP13" t="s">
        <v>837</v>
      </c>
      <c r="BQ13" t="s">
        <v>836</v>
      </c>
      <c r="BR13" t="s">
        <v>835</v>
      </c>
      <c r="BS13" t="s">
        <v>834</v>
      </c>
      <c r="BT13" t="s">
        <v>833</v>
      </c>
      <c r="BU13" t="s">
        <v>832</v>
      </c>
      <c r="BV13" t="s">
        <v>831</v>
      </c>
      <c r="BW13" t="s">
        <v>830</v>
      </c>
      <c r="BX13" t="s">
        <v>829</v>
      </c>
      <c r="BY13" t="s">
        <v>828</v>
      </c>
      <c r="BZ13" t="s">
        <v>827</v>
      </c>
      <c r="CA13" t="s">
        <v>826</v>
      </c>
      <c r="CB13" t="s">
        <v>825</v>
      </c>
      <c r="CC13" t="s">
        <v>824</v>
      </c>
      <c r="CD13" t="s">
        <v>823</v>
      </c>
      <c r="CE13" t="s">
        <v>822</v>
      </c>
      <c r="CF13" t="s">
        <v>821</v>
      </c>
      <c r="CG13" t="s">
        <v>820</v>
      </c>
      <c r="CH13" t="s">
        <v>819</v>
      </c>
      <c r="CI13" t="s">
        <v>818</v>
      </c>
      <c r="CJ13" t="s">
        <v>817</v>
      </c>
      <c r="CK13" t="s">
        <v>816</v>
      </c>
      <c r="CL13" t="s">
        <v>815</v>
      </c>
      <c r="CM13" t="s">
        <v>814</v>
      </c>
      <c r="CN13" t="s">
        <v>813</v>
      </c>
      <c r="CO13" t="s">
        <v>812</v>
      </c>
      <c r="CP13" t="s">
        <v>811</v>
      </c>
      <c r="CQ13" t="s">
        <v>810</v>
      </c>
      <c r="CR13" t="s">
        <v>809</v>
      </c>
      <c r="CS13" t="s">
        <v>808</v>
      </c>
      <c r="CT13" t="s">
        <v>807</v>
      </c>
      <c r="CU13" t="s">
        <v>806</v>
      </c>
      <c r="CV13" t="s">
        <v>805</v>
      </c>
      <c r="CW13" t="s">
        <v>804</v>
      </c>
      <c r="CX13" t="s">
        <v>803</v>
      </c>
      <c r="CY13" t="s">
        <v>802</v>
      </c>
      <c r="CZ13" t="s">
        <v>801</v>
      </c>
      <c r="DA13" t="s">
        <v>800</v>
      </c>
      <c r="DB13" t="s">
        <v>799</v>
      </c>
      <c r="DC13" t="s">
        <v>798</v>
      </c>
      <c r="DD13" t="s">
        <v>797</v>
      </c>
      <c r="DE13" t="s">
        <v>795</v>
      </c>
      <c r="DF13" t="s">
        <v>794</v>
      </c>
      <c r="DG13" t="s">
        <v>793</v>
      </c>
      <c r="DH13" t="s">
        <v>792</v>
      </c>
      <c r="DI13" t="s">
        <v>791</v>
      </c>
      <c r="DJ13" t="s">
        <v>790</v>
      </c>
      <c r="DK13" t="s">
        <v>789</v>
      </c>
      <c r="DL13" t="s">
        <v>788</v>
      </c>
      <c r="DM13" t="s">
        <v>787</v>
      </c>
      <c r="DN13" t="s">
        <v>786</v>
      </c>
      <c r="DO13" t="s">
        <v>785</v>
      </c>
      <c r="DP13" t="s">
        <v>784</v>
      </c>
      <c r="DQ13" t="s">
        <v>783</v>
      </c>
      <c r="DR13" t="s">
        <v>782</v>
      </c>
      <c r="DS13" t="s">
        <v>781</v>
      </c>
      <c r="DT13" t="s">
        <v>780</v>
      </c>
      <c r="DU13" t="s">
        <v>779</v>
      </c>
      <c r="DV13" t="s">
        <v>778</v>
      </c>
      <c r="DW13" t="s">
        <v>777</v>
      </c>
      <c r="DX13" t="s">
        <v>776</v>
      </c>
      <c r="DY13" t="s">
        <v>775</v>
      </c>
      <c r="DZ13" t="s">
        <v>774</v>
      </c>
      <c r="EA13" t="s">
        <v>773</v>
      </c>
      <c r="EB13" t="s">
        <v>772</v>
      </c>
      <c r="EC13" t="s">
        <v>771</v>
      </c>
      <c r="ED13" t="s">
        <v>770</v>
      </c>
      <c r="EE13" t="s">
        <v>769</v>
      </c>
      <c r="EF13" t="s">
        <v>768</v>
      </c>
      <c r="EG13" t="s">
        <v>767</v>
      </c>
      <c r="EH13" t="s">
        <v>766</v>
      </c>
      <c r="EI13" t="s">
        <v>765</v>
      </c>
      <c r="EJ13" t="s">
        <v>764</v>
      </c>
      <c r="EK13" t="s">
        <v>763</v>
      </c>
      <c r="EL13" t="s">
        <v>762</v>
      </c>
      <c r="EM13" t="s">
        <v>761</v>
      </c>
      <c r="EN13" t="s">
        <v>760</v>
      </c>
      <c r="EO13" t="s">
        <v>759</v>
      </c>
      <c r="EP13" t="s">
        <v>758</v>
      </c>
      <c r="EQ13" t="s">
        <v>757</v>
      </c>
      <c r="ER13" t="s">
        <v>756</v>
      </c>
      <c r="ES13" t="s">
        <v>755</v>
      </c>
      <c r="ET13" t="s">
        <v>754</v>
      </c>
      <c r="EU13" t="s">
        <v>753</v>
      </c>
      <c r="EV13" t="s">
        <v>752</v>
      </c>
      <c r="EW13" t="s">
        <v>751</v>
      </c>
      <c r="EX13" t="s">
        <v>750</v>
      </c>
      <c r="EY13" t="s">
        <v>749</v>
      </c>
      <c r="EZ13" t="s">
        <v>748</v>
      </c>
      <c r="FA13" t="s">
        <v>747</v>
      </c>
      <c r="FB13" t="s">
        <v>746</v>
      </c>
      <c r="FC13" t="s">
        <v>745</v>
      </c>
      <c r="FD13" t="s">
        <v>744</v>
      </c>
      <c r="FE13" t="s">
        <v>743</v>
      </c>
      <c r="FF13" t="s">
        <v>742</v>
      </c>
      <c r="FG13" t="s">
        <v>741</v>
      </c>
      <c r="FH13" t="s">
        <v>740</v>
      </c>
      <c r="FI13" t="s">
        <v>739</v>
      </c>
      <c r="FJ13" t="s">
        <v>738</v>
      </c>
      <c r="FK13" t="s">
        <v>737</v>
      </c>
      <c r="FL13" t="s">
        <v>736</v>
      </c>
      <c r="FM13" t="s">
        <v>735</v>
      </c>
      <c r="FN13" t="s">
        <v>734</v>
      </c>
      <c r="FO13" t="s">
        <v>733</v>
      </c>
      <c r="FP13" t="s">
        <v>732</v>
      </c>
      <c r="FQ13" t="s">
        <v>731</v>
      </c>
      <c r="FR13" t="s">
        <v>730</v>
      </c>
      <c r="FS13" t="s">
        <v>729</v>
      </c>
      <c r="FT13" t="s">
        <v>728</v>
      </c>
      <c r="FU13" t="s">
        <v>727</v>
      </c>
      <c r="FV13" t="s">
        <v>726</v>
      </c>
      <c r="FW13" t="s">
        <v>725</v>
      </c>
      <c r="FX13" t="s">
        <v>724</v>
      </c>
      <c r="FY13" t="s">
        <v>723</v>
      </c>
      <c r="FZ13" t="s">
        <v>722</v>
      </c>
      <c r="GA13" t="s">
        <v>721</v>
      </c>
      <c r="GB13" t="s">
        <v>720</v>
      </c>
      <c r="GC13" t="s">
        <v>719</v>
      </c>
      <c r="GD13" t="s">
        <v>718</v>
      </c>
      <c r="GE13" t="s">
        <v>717</v>
      </c>
      <c r="GF13" t="s">
        <v>716</v>
      </c>
      <c r="GG13" t="s">
        <v>715</v>
      </c>
      <c r="GH13" t="s">
        <v>714</v>
      </c>
      <c r="GI13" t="s">
        <v>713</v>
      </c>
      <c r="GJ13" t="s">
        <v>712</v>
      </c>
      <c r="GK13" t="s">
        <v>711</v>
      </c>
      <c r="GL13" t="s">
        <v>710</v>
      </c>
      <c r="GM13" t="s">
        <v>709</v>
      </c>
      <c r="GN13" t="s">
        <v>708</v>
      </c>
      <c r="GO13" t="s">
        <v>707</v>
      </c>
      <c r="GP13" t="s">
        <v>706</v>
      </c>
      <c r="GQ13" t="s">
        <v>705</v>
      </c>
      <c r="GR13" t="s">
        <v>704</v>
      </c>
      <c r="GS13" t="s">
        <v>703</v>
      </c>
      <c r="GT13" t="s">
        <v>702</v>
      </c>
      <c r="GU13" t="s">
        <v>701</v>
      </c>
      <c r="GV13" t="s">
        <v>700</v>
      </c>
      <c r="GW13" t="s">
        <v>699</v>
      </c>
      <c r="GX13" t="s">
        <v>698</v>
      </c>
      <c r="GY13" t="s">
        <v>697</v>
      </c>
      <c r="GZ13" t="s">
        <v>696</v>
      </c>
      <c r="HA13" t="s">
        <v>695</v>
      </c>
      <c r="HB13" t="s">
        <v>694</v>
      </c>
      <c r="HC13" t="s">
        <v>693</v>
      </c>
      <c r="HD13" t="s">
        <v>692</v>
      </c>
      <c r="HE13" t="s">
        <v>691</v>
      </c>
      <c r="HF13" t="s">
        <v>690</v>
      </c>
      <c r="HG13" t="s">
        <v>689</v>
      </c>
      <c r="HH13" t="s">
        <v>688</v>
      </c>
      <c r="HI13" t="s">
        <v>687</v>
      </c>
      <c r="HJ13" t="s">
        <v>686</v>
      </c>
      <c r="HK13" t="s">
        <v>685</v>
      </c>
      <c r="HL13" t="s">
        <v>684</v>
      </c>
      <c r="HM13" t="s">
        <v>683</v>
      </c>
      <c r="HN13" t="s">
        <v>682</v>
      </c>
      <c r="HO13" t="s">
        <v>681</v>
      </c>
      <c r="HP13" t="s">
        <v>680</v>
      </c>
      <c r="HQ13" t="s">
        <v>679</v>
      </c>
      <c r="HR13" t="s">
        <v>678</v>
      </c>
      <c r="HS13" t="s">
        <v>677</v>
      </c>
      <c r="HT13" t="s">
        <v>676</v>
      </c>
      <c r="HU13" t="s">
        <v>675</v>
      </c>
      <c r="HV13" t="s">
        <v>674</v>
      </c>
      <c r="HW13" t="s">
        <v>673</v>
      </c>
      <c r="HX13" t="s">
        <v>672</v>
      </c>
      <c r="HY13" t="s">
        <v>671</v>
      </c>
      <c r="HZ13" t="s">
        <v>670</v>
      </c>
      <c r="IA13" t="s">
        <v>669</v>
      </c>
      <c r="IB13" t="s">
        <v>668</v>
      </c>
      <c r="IC13" t="s">
        <v>667</v>
      </c>
      <c r="ID13" t="s">
        <v>666</v>
      </c>
      <c r="IE13" t="s">
        <v>665</v>
      </c>
      <c r="IF13" t="s">
        <v>664</v>
      </c>
      <c r="IG13" t="s">
        <v>663</v>
      </c>
      <c r="IH13" t="s">
        <v>662</v>
      </c>
      <c r="II13" t="s">
        <v>661</v>
      </c>
      <c r="IJ13" t="s">
        <v>660</v>
      </c>
      <c r="IK13" t="s">
        <v>659</v>
      </c>
      <c r="IL13" t="s">
        <v>658</v>
      </c>
      <c r="IM13" t="s">
        <v>657</v>
      </c>
      <c r="IN13" t="s">
        <v>656</v>
      </c>
      <c r="IO13" t="s">
        <v>655</v>
      </c>
      <c r="IP13" t="s">
        <v>654</v>
      </c>
      <c r="IQ13" t="s">
        <v>653</v>
      </c>
      <c r="IR13" t="s">
        <v>652</v>
      </c>
      <c r="IS13" t="s">
        <v>651</v>
      </c>
      <c r="IT13" t="s">
        <v>650</v>
      </c>
      <c r="IU13" t="s">
        <v>649</v>
      </c>
      <c r="IV13" t="s">
        <v>648</v>
      </c>
      <c r="IW13" t="s">
        <v>647</v>
      </c>
      <c r="IX13" t="s">
        <v>646</v>
      </c>
      <c r="IY13" t="s">
        <v>645</v>
      </c>
      <c r="IZ13" t="s">
        <v>644</v>
      </c>
      <c r="JA13" t="s">
        <v>643</v>
      </c>
      <c r="JB13" t="s">
        <v>642</v>
      </c>
      <c r="JC13" t="s">
        <v>641</v>
      </c>
      <c r="JD13" t="s">
        <v>640</v>
      </c>
      <c r="JE13" t="s">
        <v>639</v>
      </c>
      <c r="JF13" t="s">
        <v>638</v>
      </c>
      <c r="JG13" t="s">
        <v>637</v>
      </c>
      <c r="JH13" t="s">
        <v>636</v>
      </c>
      <c r="JI13" t="s">
        <v>635</v>
      </c>
      <c r="JJ13" t="s">
        <v>634</v>
      </c>
      <c r="JK13" t="s">
        <v>633</v>
      </c>
      <c r="JL13" t="s">
        <v>632</v>
      </c>
      <c r="JM13" t="s">
        <v>631</v>
      </c>
      <c r="JN13" t="s">
        <v>630</v>
      </c>
      <c r="JO13" t="s">
        <v>629</v>
      </c>
      <c r="JP13" t="s">
        <v>628</v>
      </c>
      <c r="JQ13" t="s">
        <v>627</v>
      </c>
      <c r="JR13" t="s">
        <v>626</v>
      </c>
      <c r="JS13" t="s">
        <v>625</v>
      </c>
      <c r="JT13" t="s">
        <v>624</v>
      </c>
      <c r="JU13" t="s">
        <v>623</v>
      </c>
      <c r="JV13" t="s">
        <v>622</v>
      </c>
      <c r="JW13" t="s">
        <v>621</v>
      </c>
      <c r="JX13" t="s">
        <v>620</v>
      </c>
      <c r="JY13" t="s">
        <v>619</v>
      </c>
      <c r="JZ13" t="s">
        <v>618</v>
      </c>
      <c r="KA13" t="s">
        <v>617</v>
      </c>
      <c r="KB13" t="s">
        <v>616</v>
      </c>
      <c r="KC13" t="s">
        <v>615</v>
      </c>
      <c r="KD13" t="s">
        <v>614</v>
      </c>
      <c r="KE13" t="s">
        <v>613</v>
      </c>
      <c r="KF13" t="s">
        <v>612</v>
      </c>
      <c r="KG13" t="s">
        <v>611</v>
      </c>
      <c r="KH13" t="s">
        <v>610</v>
      </c>
      <c r="KI13" t="s">
        <v>609</v>
      </c>
      <c r="KJ13" t="s">
        <v>608</v>
      </c>
      <c r="KK13" t="s">
        <v>607</v>
      </c>
      <c r="KL13" t="s">
        <v>606</v>
      </c>
      <c r="KM13" t="s">
        <v>605</v>
      </c>
      <c r="KN13" t="s">
        <v>604</v>
      </c>
      <c r="KO13" t="s">
        <v>603</v>
      </c>
      <c r="KP13" t="s">
        <v>602</v>
      </c>
      <c r="KQ13" t="s">
        <v>601</v>
      </c>
      <c r="KR13" t="s">
        <v>600</v>
      </c>
      <c r="KS13" t="s">
        <v>599</v>
      </c>
      <c r="KT13" t="s">
        <v>598</v>
      </c>
      <c r="KU13" t="s">
        <v>597</v>
      </c>
      <c r="KV13" t="s">
        <v>596</v>
      </c>
      <c r="KW13" t="s">
        <v>595</v>
      </c>
      <c r="KX13" t="s">
        <v>594</v>
      </c>
      <c r="KY13" t="s">
        <v>593</v>
      </c>
      <c r="KZ13" t="s">
        <v>592</v>
      </c>
      <c r="LA13" t="s">
        <v>591</v>
      </c>
      <c r="LB13" t="s">
        <v>590</v>
      </c>
      <c r="LC13" t="s">
        <v>589</v>
      </c>
      <c r="LD13" t="s">
        <v>588</v>
      </c>
      <c r="LE13" t="s">
        <v>587</v>
      </c>
      <c r="LF13" t="s">
        <v>586</v>
      </c>
      <c r="LG13" t="s">
        <v>585</v>
      </c>
      <c r="LH13" t="s">
        <v>584</v>
      </c>
      <c r="LI13" t="s">
        <v>583</v>
      </c>
      <c r="LJ13" t="s">
        <v>582</v>
      </c>
      <c r="LK13" t="s">
        <v>581</v>
      </c>
      <c r="LL13" t="s">
        <v>580</v>
      </c>
      <c r="LM13" t="s">
        <v>579</v>
      </c>
      <c r="LN13" t="s">
        <v>578</v>
      </c>
      <c r="LO13" t="s">
        <v>577</v>
      </c>
      <c r="LP13" t="s">
        <v>576</v>
      </c>
      <c r="LQ13" t="s">
        <v>575</v>
      </c>
      <c r="LR13" t="s">
        <v>574</v>
      </c>
      <c r="LS13" t="s">
        <v>573</v>
      </c>
      <c r="LT13" t="s">
        <v>572</v>
      </c>
      <c r="LU13" t="s">
        <v>571</v>
      </c>
      <c r="LV13" t="s">
        <v>570</v>
      </c>
      <c r="LW13" t="s">
        <v>569</v>
      </c>
      <c r="LX13" t="s">
        <v>568</v>
      </c>
      <c r="LY13" t="s">
        <v>567</v>
      </c>
      <c r="LZ13" t="s">
        <v>566</v>
      </c>
      <c r="MA13" t="s">
        <v>565</v>
      </c>
      <c r="MB13" t="s">
        <v>564</v>
      </c>
      <c r="MC13" t="s">
        <v>563</v>
      </c>
      <c r="MD13" t="s">
        <v>562</v>
      </c>
      <c r="ME13" t="s">
        <v>561</v>
      </c>
      <c r="MF13" t="s">
        <v>560</v>
      </c>
      <c r="MG13" t="s">
        <v>559</v>
      </c>
      <c r="MH13" t="s">
        <v>558</v>
      </c>
      <c r="MI13" t="s">
        <v>557</v>
      </c>
      <c r="MJ13" t="s">
        <v>556</v>
      </c>
      <c r="MK13" t="s">
        <v>555</v>
      </c>
      <c r="ML13" t="s">
        <v>554</v>
      </c>
      <c r="MM13" t="s">
        <v>553</v>
      </c>
      <c r="MN13" t="s">
        <v>552</v>
      </c>
      <c r="MO13" t="s">
        <v>551</v>
      </c>
      <c r="MP13" t="s">
        <v>550</v>
      </c>
      <c r="MQ13" t="s">
        <v>549</v>
      </c>
      <c r="MR13" t="s">
        <v>548</v>
      </c>
      <c r="MS13" t="s">
        <v>547</v>
      </c>
      <c r="MT13" t="s">
        <v>546</v>
      </c>
      <c r="MU13" t="s">
        <v>545</v>
      </c>
      <c r="MV13" t="s">
        <v>544</v>
      </c>
      <c r="MW13" t="s">
        <v>543</v>
      </c>
      <c r="MX13" t="s">
        <v>542</v>
      </c>
      <c r="MY13" t="s">
        <v>541</v>
      </c>
      <c r="MZ13" t="s">
        <v>540</v>
      </c>
      <c r="NA13" t="s">
        <v>539</v>
      </c>
      <c r="NB13" t="s">
        <v>538</v>
      </c>
      <c r="NC13" t="s">
        <v>537</v>
      </c>
      <c r="ND13" t="s">
        <v>536</v>
      </c>
      <c r="NE13" t="s">
        <v>535</v>
      </c>
      <c r="NF13" t="s">
        <v>534</v>
      </c>
      <c r="NG13" t="s">
        <v>533</v>
      </c>
      <c r="NH13" t="s">
        <v>532</v>
      </c>
      <c r="NI13" t="s">
        <v>531</v>
      </c>
      <c r="NJ13" t="s">
        <v>530</v>
      </c>
      <c r="NK13" t="s">
        <v>529</v>
      </c>
      <c r="NL13" t="s">
        <v>528</v>
      </c>
      <c r="NM13" t="s">
        <v>527</v>
      </c>
      <c r="NN13" t="s">
        <v>526</v>
      </c>
      <c r="NO13" t="s">
        <v>525</v>
      </c>
      <c r="NP13" t="s">
        <v>524</v>
      </c>
      <c r="NQ13" t="s">
        <v>523</v>
      </c>
      <c r="NR13" t="s">
        <v>522</v>
      </c>
      <c r="NS13" t="s">
        <v>521</v>
      </c>
      <c r="NT13" t="s">
        <v>520</v>
      </c>
      <c r="NU13" t="s">
        <v>519</v>
      </c>
      <c r="NV13" t="s">
        <v>518</v>
      </c>
      <c r="NW13" t="s">
        <v>517</v>
      </c>
      <c r="NX13" t="s">
        <v>909</v>
      </c>
      <c r="NY13" t="s">
        <v>910</v>
      </c>
      <c r="NZ13" t="s">
        <v>911</v>
      </c>
      <c r="OA13" t="s">
        <v>912</v>
      </c>
      <c r="OB13" t="s">
        <v>913</v>
      </c>
      <c r="OC13" t="s">
        <v>914</v>
      </c>
      <c r="OD13" t="s">
        <v>915</v>
      </c>
      <c r="OE13" t="s">
        <v>916</v>
      </c>
      <c r="OF13" t="s">
        <v>906</v>
      </c>
      <c r="OG13" t="s">
        <v>907</v>
      </c>
      <c r="OH13" t="s">
        <v>908</v>
      </c>
    </row>
    <row r="14" spans="1:398" ht="26.4">
      <c r="A14" s="3" t="s">
        <v>486</v>
      </c>
      <c r="B14" s="67" t="s">
        <v>477</v>
      </c>
      <c r="C14" t="e">
        <f>VLOOKUP($B14&amp;"|"&amp;C$13,#REF!,2,0)</f>
        <v>#REF!</v>
      </c>
      <c r="D14" t="e">
        <f>VLOOKUP($B14&amp;"|"&amp;D$13,#REF!,2,0)</f>
        <v>#REF!</v>
      </c>
      <c r="E14" t="e">
        <f>VLOOKUP($B14&amp;"|"&amp;E$13,#REF!,2,0)</f>
        <v>#REF!</v>
      </c>
      <c r="F14" t="e">
        <f>VLOOKUP($B14&amp;"|"&amp;F$13,#REF!,2,0)</f>
        <v>#REF!</v>
      </c>
      <c r="G14" t="e">
        <f>VLOOKUP($B14&amp;"|"&amp;G$13,#REF!,2,0)</f>
        <v>#REF!</v>
      </c>
      <c r="H14" t="e">
        <f>VLOOKUP($B14&amp;"|"&amp;H$13,#REF!,2,0)</f>
        <v>#REF!</v>
      </c>
      <c r="I14" t="e">
        <f>VLOOKUP($B14&amp;"|"&amp;I$13,#REF!,2,0)</f>
        <v>#REF!</v>
      </c>
      <c r="J14" t="e">
        <f>VLOOKUP($B14&amp;"|"&amp;J$13,#REF!,2,0)</f>
        <v>#REF!</v>
      </c>
      <c r="K14" t="e">
        <f>VLOOKUP($B14&amp;"|"&amp;K$13,#REF!,2,0)</f>
        <v>#REF!</v>
      </c>
      <c r="L14" t="e">
        <f>VLOOKUP($B14&amp;"|"&amp;L$13,#REF!,2,0)</f>
        <v>#REF!</v>
      </c>
      <c r="M14" t="e">
        <f>VLOOKUP($B14&amp;"|"&amp;M$13,#REF!,2,0)</f>
        <v>#REF!</v>
      </c>
      <c r="N14" t="e">
        <f>VLOOKUP($B14&amp;"|"&amp;N$13,#REF!,2,0)</f>
        <v>#REF!</v>
      </c>
      <c r="O14" t="e">
        <f>VLOOKUP($B14&amp;"|"&amp;O$13,#REF!,2,0)</f>
        <v>#REF!</v>
      </c>
      <c r="P14" t="e">
        <f>VLOOKUP($B14&amp;"|"&amp;P$13,#REF!,2,0)</f>
        <v>#REF!</v>
      </c>
      <c r="Q14" t="e">
        <f>VLOOKUP($B14&amp;"|"&amp;Q$13,#REF!,2,0)</f>
        <v>#REF!</v>
      </c>
      <c r="R14" t="e">
        <f>VLOOKUP($B14&amp;"|"&amp;R$13,#REF!,2,0)</f>
        <v>#REF!</v>
      </c>
      <c r="S14" t="e">
        <f>VLOOKUP($B14&amp;"|"&amp;S$13,#REF!,2,0)</f>
        <v>#REF!</v>
      </c>
      <c r="T14" t="e">
        <f>VLOOKUP($B14&amp;"|"&amp;T$13,#REF!,2,0)</f>
        <v>#REF!</v>
      </c>
      <c r="U14" t="e">
        <f>VLOOKUP($B14&amp;"|"&amp;U$13,#REF!,2,0)</f>
        <v>#REF!</v>
      </c>
      <c r="V14" t="e">
        <f>VLOOKUP($B14&amp;"|"&amp;V$13,#REF!,2,0)</f>
        <v>#REF!</v>
      </c>
      <c r="W14" t="e">
        <f>VLOOKUP($B14&amp;"|"&amp;W$13,#REF!,2,0)</f>
        <v>#REF!</v>
      </c>
      <c r="X14" t="e">
        <f>VLOOKUP($B14&amp;"|"&amp;X$13,#REF!,2,0)</f>
        <v>#REF!</v>
      </c>
      <c r="Y14" t="e">
        <f>VLOOKUP($B14&amp;"|"&amp;Y$13,#REF!,2,0)</f>
        <v>#REF!</v>
      </c>
      <c r="Z14" t="e">
        <f>VLOOKUP($B14&amp;"|"&amp;Z$13,#REF!,2,0)</f>
        <v>#REF!</v>
      </c>
      <c r="AA14" t="e">
        <f>VLOOKUP($B14&amp;"|"&amp;AA$13,#REF!,2,0)</f>
        <v>#REF!</v>
      </c>
      <c r="AB14" t="e">
        <f>VLOOKUP($B14&amp;"|"&amp;AB$13,#REF!,2,0)</f>
        <v>#REF!</v>
      </c>
      <c r="AC14" t="e">
        <f>VLOOKUP($B14&amp;"|"&amp;AC$13,#REF!,2,0)</f>
        <v>#REF!</v>
      </c>
      <c r="AD14" t="e">
        <f>VLOOKUP($B14&amp;"|"&amp;AD$13,#REF!,2,0)</f>
        <v>#REF!</v>
      </c>
      <c r="AE14" t="e">
        <f>VLOOKUP($B14&amp;"|"&amp;AE$13,#REF!,2,0)</f>
        <v>#REF!</v>
      </c>
      <c r="AF14" t="e">
        <f>VLOOKUP($B14&amp;"|"&amp;AF$13,#REF!,2,0)</f>
        <v>#REF!</v>
      </c>
      <c r="AG14" t="e">
        <f>VLOOKUP($B14&amp;"|"&amp;AG$13,#REF!,2,0)</f>
        <v>#REF!</v>
      </c>
      <c r="AH14" t="e">
        <f>VLOOKUP($B14&amp;"|"&amp;AH$13,#REF!,2,0)</f>
        <v>#REF!</v>
      </c>
      <c r="AI14" t="e">
        <f>VLOOKUP($B14&amp;"|"&amp;AI$13,#REF!,2,0)</f>
        <v>#REF!</v>
      </c>
      <c r="AJ14" t="e">
        <f>VLOOKUP($B14&amp;"|"&amp;AJ$13,#REF!,2,0)</f>
        <v>#REF!</v>
      </c>
      <c r="AK14" t="e">
        <f>VLOOKUP($B14&amp;"|"&amp;AK$13,#REF!,2,0)</f>
        <v>#REF!</v>
      </c>
      <c r="AL14" t="e">
        <f>VLOOKUP($B14&amp;"|"&amp;AL$13,#REF!,2,0)</f>
        <v>#REF!</v>
      </c>
      <c r="AM14" t="e">
        <f>VLOOKUP($B14&amp;"|"&amp;AM$13,#REF!,2,0)</f>
        <v>#REF!</v>
      </c>
      <c r="AN14" t="e">
        <f>VLOOKUP($B14&amp;"|"&amp;AN$13,#REF!,2,0)</f>
        <v>#REF!</v>
      </c>
      <c r="AO14" t="e">
        <f>VLOOKUP($B14&amp;"|"&amp;AO$13,#REF!,2,0)</f>
        <v>#REF!</v>
      </c>
      <c r="AP14" t="e">
        <f>VLOOKUP($B14&amp;"|"&amp;AP$13,#REF!,2,0)</f>
        <v>#REF!</v>
      </c>
      <c r="AQ14" t="e">
        <f>VLOOKUP($B14&amp;"|"&amp;AQ$13,#REF!,2,0)</f>
        <v>#REF!</v>
      </c>
      <c r="AR14" t="e">
        <f>VLOOKUP($B14&amp;"|"&amp;AR$13,#REF!,2,0)</f>
        <v>#REF!</v>
      </c>
      <c r="AS14" t="e">
        <f>VLOOKUP($B14&amp;"|"&amp;AS$13,#REF!,2,0)</f>
        <v>#REF!</v>
      </c>
      <c r="AT14" t="e">
        <f>VLOOKUP($B14&amp;"|"&amp;AT$13,#REF!,2,0)</f>
        <v>#REF!</v>
      </c>
      <c r="AU14" t="e">
        <f>VLOOKUP($B14&amp;"|"&amp;AU$13,#REF!,2,0)</f>
        <v>#REF!</v>
      </c>
      <c r="AV14" t="e">
        <f>VLOOKUP($B14&amp;"|"&amp;AV$13,#REF!,2,0)</f>
        <v>#REF!</v>
      </c>
      <c r="AW14" t="e">
        <f>VLOOKUP($B14&amp;"|"&amp;AW$13,#REF!,2,0)</f>
        <v>#REF!</v>
      </c>
      <c r="AX14" t="e">
        <f>VLOOKUP($B14&amp;"|"&amp;AX$13,#REF!,2,0)</f>
        <v>#REF!</v>
      </c>
      <c r="AY14" t="e">
        <f>VLOOKUP($B14&amp;"|"&amp;AY$13,#REF!,2,0)</f>
        <v>#REF!</v>
      </c>
      <c r="AZ14" t="e">
        <f>VLOOKUP($B14&amp;"|"&amp;AZ$13,#REF!,2,0)</f>
        <v>#REF!</v>
      </c>
      <c r="BA14" t="e">
        <f>VLOOKUP($B14&amp;"|"&amp;BA$13,#REF!,2,0)</f>
        <v>#REF!</v>
      </c>
      <c r="BB14" t="e">
        <f>VLOOKUP($B14&amp;"|"&amp;BB$13,#REF!,2,0)</f>
        <v>#REF!</v>
      </c>
      <c r="BC14" t="e">
        <f>VLOOKUP($B14&amp;"|"&amp;BC$13,#REF!,2,0)</f>
        <v>#REF!</v>
      </c>
      <c r="BD14" t="e">
        <f>VLOOKUP($B14&amp;"|"&amp;BD$13,#REF!,2,0)</f>
        <v>#REF!</v>
      </c>
      <c r="BE14" t="e">
        <f>VLOOKUP($B14&amp;"|"&amp;BE$13,#REF!,2,0)</f>
        <v>#REF!</v>
      </c>
      <c r="BF14" t="e">
        <f>VLOOKUP($B14&amp;"|"&amp;BF$13,#REF!,2,0)</f>
        <v>#REF!</v>
      </c>
      <c r="BG14" t="e">
        <f>VLOOKUP($B14&amp;"|"&amp;BG$13,#REF!,2,0)</f>
        <v>#REF!</v>
      </c>
      <c r="BH14" t="e">
        <f>VLOOKUP($B14&amp;"|"&amp;BH$13,#REF!,2,0)</f>
        <v>#REF!</v>
      </c>
      <c r="BI14" t="e">
        <f>VLOOKUP($B14&amp;"|"&amp;BI$13,#REF!,2,0)</f>
        <v>#REF!</v>
      </c>
      <c r="BJ14" t="e">
        <f>VLOOKUP($B14&amp;"|"&amp;BJ$13,#REF!,2,0)</f>
        <v>#REF!</v>
      </c>
      <c r="BK14" t="e">
        <f>VLOOKUP($B14&amp;"|"&amp;BK$13,#REF!,2,0)</f>
        <v>#REF!</v>
      </c>
      <c r="BL14" t="e">
        <f>VLOOKUP($B14&amp;"|"&amp;BL$13,#REF!,2,0)</f>
        <v>#REF!</v>
      </c>
      <c r="BM14" t="e">
        <f>VLOOKUP($B14&amp;"|"&amp;BM$13,#REF!,2,0)</f>
        <v>#REF!</v>
      </c>
      <c r="BN14" t="e">
        <f>VLOOKUP($B14&amp;"|"&amp;BN$13,#REF!,2,0)</f>
        <v>#REF!</v>
      </c>
      <c r="BO14" t="e">
        <f>VLOOKUP($B14&amp;"|"&amp;BO$13,#REF!,2,0)</f>
        <v>#REF!</v>
      </c>
      <c r="BP14" t="e">
        <f>VLOOKUP($B14&amp;"|"&amp;BP$13,#REF!,2,0)</f>
        <v>#REF!</v>
      </c>
      <c r="BQ14" t="e">
        <f>VLOOKUP($B14&amp;"|"&amp;BQ$13,#REF!,2,0)</f>
        <v>#REF!</v>
      </c>
      <c r="BR14" t="e">
        <f>VLOOKUP($B14&amp;"|"&amp;BR$13,#REF!,2,0)</f>
        <v>#REF!</v>
      </c>
      <c r="BS14" t="e">
        <f>VLOOKUP($B14&amp;"|"&amp;BS$13,#REF!,2,0)</f>
        <v>#REF!</v>
      </c>
      <c r="BT14" t="e">
        <f>VLOOKUP($B14&amp;"|"&amp;BT$13,#REF!,2,0)</f>
        <v>#REF!</v>
      </c>
      <c r="BU14" t="e">
        <f>VLOOKUP($B14&amp;"|"&amp;BU$13,#REF!,2,0)</f>
        <v>#REF!</v>
      </c>
      <c r="BV14" t="e">
        <f>VLOOKUP($B14&amp;"|"&amp;BV$13,#REF!,2,0)</f>
        <v>#REF!</v>
      </c>
      <c r="BW14" t="e">
        <f>VLOOKUP($B14&amp;"|"&amp;BW$13,#REF!,2,0)</f>
        <v>#REF!</v>
      </c>
      <c r="BX14" t="e">
        <f>VLOOKUP($B14&amp;"|"&amp;BX$13,#REF!,2,0)</f>
        <v>#REF!</v>
      </c>
      <c r="BY14" t="e">
        <f>VLOOKUP($B14&amp;"|"&amp;BY$13,#REF!,2,0)</f>
        <v>#REF!</v>
      </c>
      <c r="BZ14" t="e">
        <f>VLOOKUP($B14&amp;"|"&amp;BZ$13,#REF!,2,0)</f>
        <v>#REF!</v>
      </c>
      <c r="CA14" t="e">
        <f>VLOOKUP($B14&amp;"|"&amp;CA$13,#REF!,2,0)</f>
        <v>#REF!</v>
      </c>
      <c r="CB14" t="e">
        <f>VLOOKUP($B14&amp;"|"&amp;CB$13,#REF!,2,0)</f>
        <v>#REF!</v>
      </c>
      <c r="CC14" t="e">
        <f>VLOOKUP($B14&amp;"|"&amp;CC$13,#REF!,2,0)</f>
        <v>#REF!</v>
      </c>
      <c r="CD14" t="e">
        <f>VLOOKUP($B14&amp;"|"&amp;CD$13,#REF!,2,0)</f>
        <v>#REF!</v>
      </c>
      <c r="CE14" t="e">
        <f>VLOOKUP($B14&amp;"|"&amp;CE$13,#REF!,2,0)</f>
        <v>#REF!</v>
      </c>
      <c r="CF14" t="e">
        <f>VLOOKUP($B14&amp;"|"&amp;CF$13,#REF!,2,0)</f>
        <v>#REF!</v>
      </c>
      <c r="CG14" t="e">
        <f>VLOOKUP($B14&amp;"|"&amp;CG$13,#REF!,2,0)</f>
        <v>#REF!</v>
      </c>
      <c r="CH14" t="e">
        <f>VLOOKUP($B14&amp;"|"&amp;CH$13,#REF!,2,0)</f>
        <v>#REF!</v>
      </c>
      <c r="CI14" t="e">
        <f>VLOOKUP($B14&amp;"|"&amp;CI$13,#REF!,2,0)</f>
        <v>#REF!</v>
      </c>
      <c r="CJ14" t="e">
        <f>VLOOKUP($B14&amp;"|"&amp;CJ$13,#REF!,2,0)</f>
        <v>#REF!</v>
      </c>
      <c r="CK14" t="e">
        <f>VLOOKUP($B14&amp;"|"&amp;CK$13,#REF!,2,0)</f>
        <v>#REF!</v>
      </c>
      <c r="CL14" t="e">
        <f>VLOOKUP($B14&amp;"|"&amp;CL$13,#REF!,2,0)</f>
        <v>#REF!</v>
      </c>
      <c r="CM14" t="e">
        <f>VLOOKUP($B14&amp;"|"&amp;CM$13,#REF!,2,0)</f>
        <v>#REF!</v>
      </c>
      <c r="CN14" t="e">
        <f>VLOOKUP($B14&amp;"|"&amp;CN$13,#REF!,2,0)</f>
        <v>#REF!</v>
      </c>
      <c r="CO14" t="e">
        <f>VLOOKUP($B14&amp;"|"&amp;CO$13,#REF!,2,0)</f>
        <v>#REF!</v>
      </c>
      <c r="CP14" t="e">
        <f>VLOOKUP($B14&amp;"|"&amp;CP$13,#REF!,2,0)</f>
        <v>#REF!</v>
      </c>
      <c r="CQ14" t="e">
        <f>VLOOKUP($B14&amp;"|"&amp;CQ$13,#REF!,2,0)</f>
        <v>#REF!</v>
      </c>
      <c r="CR14" t="e">
        <f>VLOOKUP($B14&amp;"|"&amp;CR$13,#REF!,2,0)</f>
        <v>#REF!</v>
      </c>
      <c r="CS14" t="e">
        <f>VLOOKUP($B14&amp;"|"&amp;CS$13,#REF!,2,0)</f>
        <v>#REF!</v>
      </c>
      <c r="CT14" t="e">
        <f>VLOOKUP($B14&amp;"|"&amp;CT$13,#REF!,2,0)</f>
        <v>#REF!</v>
      </c>
      <c r="CU14" t="e">
        <f>VLOOKUP($B14&amp;"|"&amp;CU$13,#REF!,2,0)</f>
        <v>#REF!</v>
      </c>
      <c r="CV14" t="e">
        <f>VLOOKUP($B14&amp;"|"&amp;CV$13,#REF!,2,0)</f>
        <v>#REF!</v>
      </c>
      <c r="CW14" t="e">
        <f>VLOOKUP($B14&amp;"|"&amp;CW$13,#REF!,2,0)</f>
        <v>#REF!</v>
      </c>
      <c r="CX14" t="e">
        <f>VLOOKUP($B14&amp;"|"&amp;CX$13,#REF!,2,0)</f>
        <v>#REF!</v>
      </c>
      <c r="CY14" t="e">
        <f>VLOOKUP($B14&amp;"|"&amp;CY$13,#REF!,2,0)</f>
        <v>#REF!</v>
      </c>
      <c r="CZ14" t="e">
        <f>VLOOKUP($B14&amp;"|"&amp;CZ$13,#REF!,2,0)</f>
        <v>#REF!</v>
      </c>
      <c r="DA14" t="e">
        <f>VLOOKUP($B14&amp;"|"&amp;DA$13,#REF!,2,0)</f>
        <v>#REF!</v>
      </c>
      <c r="DB14" t="e">
        <f>VLOOKUP($B14&amp;"|"&amp;DB$13,#REF!,2,0)</f>
        <v>#REF!</v>
      </c>
      <c r="DC14" t="e">
        <f>VLOOKUP($B14&amp;"|"&amp;DC$13,#REF!,2,0)</f>
        <v>#REF!</v>
      </c>
      <c r="DD14" t="e">
        <f>VLOOKUP($B14&amp;"|"&amp;DD$13,#REF!,2,0)</f>
        <v>#REF!</v>
      </c>
      <c r="DE14" t="e">
        <f>VLOOKUP($B14&amp;"|"&amp;DE$13,#REF!,2,0)</f>
        <v>#REF!</v>
      </c>
      <c r="DF14" t="e">
        <f>VLOOKUP($B14&amp;"|"&amp;DF$13,#REF!,2,0)</f>
        <v>#REF!</v>
      </c>
      <c r="DG14" t="e">
        <f>VLOOKUP($B14&amp;"|"&amp;DG$13,#REF!,2,0)</f>
        <v>#REF!</v>
      </c>
      <c r="DH14" t="e">
        <f>VLOOKUP($B14&amp;"|"&amp;DH$13,#REF!,2,0)</f>
        <v>#REF!</v>
      </c>
      <c r="DI14" t="e">
        <f>VLOOKUP($B14&amp;"|"&amp;DI$13,#REF!,2,0)</f>
        <v>#REF!</v>
      </c>
      <c r="DJ14" t="e">
        <f>VLOOKUP($B14&amp;"|"&amp;DJ$13,#REF!,2,0)</f>
        <v>#REF!</v>
      </c>
      <c r="DK14" t="e">
        <f>VLOOKUP($B14&amp;"|"&amp;DK$13,#REF!,2,0)</f>
        <v>#REF!</v>
      </c>
      <c r="DL14" t="e">
        <f>VLOOKUP($B14&amp;"|"&amp;DL$13,#REF!,2,0)</f>
        <v>#REF!</v>
      </c>
      <c r="DM14" t="e">
        <f>VLOOKUP($B14&amp;"|"&amp;DM$13,#REF!,2,0)</f>
        <v>#REF!</v>
      </c>
      <c r="DN14" t="e">
        <f>VLOOKUP($B14&amp;"|"&amp;DN$13,#REF!,2,0)</f>
        <v>#REF!</v>
      </c>
      <c r="DO14" t="e">
        <f>VLOOKUP($B14&amp;"|"&amp;DO$13,#REF!,2,0)</f>
        <v>#REF!</v>
      </c>
      <c r="DP14" t="e">
        <f>VLOOKUP($B14&amp;"|"&amp;DP$13,#REF!,2,0)</f>
        <v>#REF!</v>
      </c>
      <c r="DQ14" t="e">
        <f>VLOOKUP($B14&amp;"|"&amp;DQ$13,#REF!,2,0)</f>
        <v>#REF!</v>
      </c>
      <c r="DR14" t="e">
        <f>VLOOKUP($B14&amp;"|"&amp;DR$13,#REF!,2,0)</f>
        <v>#REF!</v>
      </c>
      <c r="DS14" t="e">
        <f>VLOOKUP($B14&amp;"|"&amp;DS$13,#REF!,2,0)</f>
        <v>#REF!</v>
      </c>
      <c r="DT14" t="e">
        <f>VLOOKUP($B14&amp;"|"&amp;DT$13,#REF!,2,0)</f>
        <v>#REF!</v>
      </c>
      <c r="DU14" t="e">
        <f>VLOOKUP($B14&amp;"|"&amp;DU$13,#REF!,2,0)</f>
        <v>#REF!</v>
      </c>
      <c r="DV14" t="e">
        <f>VLOOKUP($B14&amp;"|"&amp;DV$13,#REF!,2,0)</f>
        <v>#REF!</v>
      </c>
      <c r="DW14" t="e">
        <f>VLOOKUP($B14&amp;"|"&amp;DW$13,#REF!,2,0)</f>
        <v>#REF!</v>
      </c>
      <c r="DX14" t="e">
        <f>VLOOKUP($B14&amp;"|"&amp;DX$13,#REF!,2,0)</f>
        <v>#REF!</v>
      </c>
      <c r="DY14" t="e">
        <f>VLOOKUP($B14&amp;"|"&amp;DY$13,#REF!,2,0)</f>
        <v>#REF!</v>
      </c>
      <c r="DZ14" t="e">
        <f>VLOOKUP($B14&amp;"|"&amp;DZ$13,#REF!,2,0)</f>
        <v>#REF!</v>
      </c>
      <c r="EA14" t="e">
        <f>VLOOKUP($B14&amp;"|"&amp;EA$13,#REF!,2,0)</f>
        <v>#REF!</v>
      </c>
      <c r="EB14" t="e">
        <f>VLOOKUP($B14&amp;"|"&amp;EB$13,#REF!,2,0)</f>
        <v>#REF!</v>
      </c>
      <c r="EC14" t="e">
        <f>VLOOKUP($B14&amp;"|"&amp;EC$13,#REF!,2,0)</f>
        <v>#REF!</v>
      </c>
      <c r="ED14" t="e">
        <f>VLOOKUP($B14&amp;"|"&amp;ED$13,#REF!,2,0)</f>
        <v>#REF!</v>
      </c>
      <c r="EE14" t="e">
        <f>VLOOKUP($B14&amp;"|"&amp;EE$13,#REF!,2,0)</f>
        <v>#REF!</v>
      </c>
      <c r="EF14" t="e">
        <f>VLOOKUP($B14&amp;"|"&amp;EF$13,#REF!,2,0)</f>
        <v>#REF!</v>
      </c>
      <c r="EG14" t="e">
        <f>VLOOKUP($B14&amp;"|"&amp;EG$13,#REF!,2,0)</f>
        <v>#REF!</v>
      </c>
      <c r="EH14" t="e">
        <f>VLOOKUP($B14&amp;"|"&amp;EH$13,#REF!,2,0)</f>
        <v>#REF!</v>
      </c>
      <c r="EI14" t="e">
        <f>VLOOKUP($B14&amp;"|"&amp;EI$13,#REF!,2,0)</f>
        <v>#REF!</v>
      </c>
      <c r="EJ14" t="e">
        <f>VLOOKUP($B14&amp;"|"&amp;EJ$13,#REF!,2,0)</f>
        <v>#REF!</v>
      </c>
      <c r="EK14" t="e">
        <f>VLOOKUP($B14&amp;"|"&amp;EK$13,#REF!,2,0)</f>
        <v>#REF!</v>
      </c>
      <c r="EL14" t="e">
        <f>VLOOKUP($B14&amp;"|"&amp;EL$13,#REF!,2,0)</f>
        <v>#REF!</v>
      </c>
      <c r="EM14" t="e">
        <f>VLOOKUP($B14&amp;"|"&amp;EM$13,#REF!,2,0)</f>
        <v>#REF!</v>
      </c>
      <c r="EN14" t="e">
        <f>VLOOKUP($B14&amp;"|"&amp;EN$13,#REF!,2,0)</f>
        <v>#REF!</v>
      </c>
      <c r="EO14" t="e">
        <f>VLOOKUP($B14&amp;"|"&amp;EO$13,#REF!,2,0)</f>
        <v>#REF!</v>
      </c>
      <c r="EP14" t="e">
        <f>VLOOKUP($B14&amp;"|"&amp;EP$13,#REF!,2,0)</f>
        <v>#REF!</v>
      </c>
      <c r="EQ14" t="e">
        <f>VLOOKUP($B14&amp;"|"&amp;EQ$13,#REF!,2,0)</f>
        <v>#REF!</v>
      </c>
      <c r="ER14" t="e">
        <f>VLOOKUP($B14&amp;"|"&amp;ER$13,#REF!,2,0)</f>
        <v>#REF!</v>
      </c>
      <c r="ES14" t="e">
        <f>VLOOKUP($B14&amp;"|"&amp;ES$13,#REF!,2,0)</f>
        <v>#REF!</v>
      </c>
      <c r="ET14" t="e">
        <f>VLOOKUP($B14&amp;"|"&amp;ET$13,#REF!,2,0)</f>
        <v>#REF!</v>
      </c>
      <c r="EU14" t="e">
        <f>VLOOKUP($B14&amp;"|"&amp;EU$13,#REF!,2,0)</f>
        <v>#REF!</v>
      </c>
      <c r="EV14" t="e">
        <f>VLOOKUP($B14&amp;"|"&amp;EV$13,#REF!,2,0)</f>
        <v>#REF!</v>
      </c>
      <c r="EW14" t="e">
        <f>VLOOKUP($B14&amp;"|"&amp;EW$13,#REF!,2,0)</f>
        <v>#REF!</v>
      </c>
      <c r="EX14" t="e">
        <f>VLOOKUP($B14&amp;"|"&amp;EX$13,#REF!,2,0)</f>
        <v>#REF!</v>
      </c>
      <c r="EY14" t="e">
        <f>VLOOKUP($B14&amp;"|"&amp;EY$13,#REF!,2,0)</f>
        <v>#REF!</v>
      </c>
      <c r="EZ14" t="e">
        <f>VLOOKUP($B14&amp;"|"&amp;EZ$13,#REF!,2,0)</f>
        <v>#REF!</v>
      </c>
      <c r="FA14" t="e">
        <f>VLOOKUP($B14&amp;"|"&amp;FA$13,#REF!,2,0)</f>
        <v>#REF!</v>
      </c>
      <c r="FB14" t="e">
        <f>VLOOKUP($B14&amp;"|"&amp;FB$13,#REF!,2,0)</f>
        <v>#REF!</v>
      </c>
      <c r="FC14" t="e">
        <f>VLOOKUP($B14&amp;"|"&amp;FC$13,#REF!,2,0)</f>
        <v>#REF!</v>
      </c>
      <c r="FD14" t="e">
        <f>VLOOKUP($B14&amp;"|"&amp;FD$13,#REF!,2,0)</f>
        <v>#REF!</v>
      </c>
      <c r="FE14" t="e">
        <f>VLOOKUP($B14&amp;"|"&amp;FE$13,#REF!,2,0)</f>
        <v>#REF!</v>
      </c>
      <c r="FF14" t="e">
        <f>VLOOKUP($B14&amp;"|"&amp;FF$13,#REF!,2,0)</f>
        <v>#REF!</v>
      </c>
      <c r="FG14" t="e">
        <f>VLOOKUP($B14&amp;"|"&amp;FG$13,#REF!,2,0)</f>
        <v>#REF!</v>
      </c>
      <c r="FH14" t="e">
        <f>VLOOKUP($B14&amp;"|"&amp;FH$13,#REF!,2,0)</f>
        <v>#REF!</v>
      </c>
      <c r="FI14" t="e">
        <f>VLOOKUP($B14&amp;"|"&amp;FI$13,#REF!,2,0)</f>
        <v>#REF!</v>
      </c>
      <c r="FJ14" t="e">
        <f>VLOOKUP($B14&amp;"|"&amp;FJ$13,#REF!,2,0)</f>
        <v>#REF!</v>
      </c>
      <c r="FK14" t="e">
        <f>VLOOKUP($B14&amp;"|"&amp;FK$13,#REF!,2,0)</f>
        <v>#REF!</v>
      </c>
      <c r="FL14" t="e">
        <f>VLOOKUP($B14&amp;"|"&amp;FL$13,#REF!,2,0)</f>
        <v>#REF!</v>
      </c>
      <c r="FM14" t="e">
        <f>VLOOKUP($B14&amp;"|"&amp;FM$13,#REF!,2,0)</f>
        <v>#REF!</v>
      </c>
      <c r="FN14" t="e">
        <f>VLOOKUP($B14&amp;"|"&amp;FN$13,#REF!,2,0)</f>
        <v>#REF!</v>
      </c>
      <c r="FO14" t="e">
        <f>VLOOKUP($B14&amp;"|"&amp;FO$13,#REF!,2,0)</f>
        <v>#REF!</v>
      </c>
      <c r="FP14" t="e">
        <f>VLOOKUP($B14&amp;"|"&amp;FP$13,#REF!,2,0)</f>
        <v>#REF!</v>
      </c>
      <c r="FQ14" t="e">
        <f>VLOOKUP($B14&amp;"|"&amp;FQ$13,#REF!,2,0)</f>
        <v>#REF!</v>
      </c>
      <c r="FR14" t="e">
        <f>VLOOKUP($B14&amp;"|"&amp;FR$13,#REF!,2,0)</f>
        <v>#REF!</v>
      </c>
      <c r="FS14" t="e">
        <f>VLOOKUP($B14&amp;"|"&amp;FS$13,#REF!,2,0)</f>
        <v>#REF!</v>
      </c>
      <c r="FT14" t="e">
        <f>VLOOKUP($B14&amp;"|"&amp;FT$13,#REF!,2,0)</f>
        <v>#REF!</v>
      </c>
      <c r="FU14" t="e">
        <f>VLOOKUP($B14&amp;"|"&amp;FU$13,#REF!,2,0)</f>
        <v>#REF!</v>
      </c>
      <c r="FV14" t="e">
        <f>VLOOKUP($B14&amp;"|"&amp;FV$13,#REF!,2,0)</f>
        <v>#REF!</v>
      </c>
      <c r="FW14" t="e">
        <f>VLOOKUP($B14&amp;"|"&amp;FW$13,#REF!,2,0)</f>
        <v>#REF!</v>
      </c>
      <c r="FX14" t="e">
        <f>VLOOKUP($B14&amp;"|"&amp;FX$13,#REF!,2,0)</f>
        <v>#REF!</v>
      </c>
      <c r="FY14" t="e">
        <f>VLOOKUP($B14&amp;"|"&amp;FY$13,#REF!,2,0)</f>
        <v>#REF!</v>
      </c>
      <c r="FZ14" t="e">
        <f>VLOOKUP($B14&amp;"|"&amp;FZ$13,#REF!,2,0)</f>
        <v>#REF!</v>
      </c>
      <c r="GA14" t="e">
        <f>VLOOKUP($B14&amp;"|"&amp;GA$13,#REF!,2,0)</f>
        <v>#REF!</v>
      </c>
      <c r="GB14" t="e">
        <f>VLOOKUP($B14&amp;"|"&amp;GB$13,#REF!,2,0)</f>
        <v>#REF!</v>
      </c>
      <c r="GC14" t="e">
        <f>VLOOKUP($B14&amp;"|"&amp;GC$13,#REF!,2,0)</f>
        <v>#REF!</v>
      </c>
      <c r="GD14" t="e">
        <f>VLOOKUP($B14&amp;"|"&amp;GD$13,#REF!,2,0)</f>
        <v>#REF!</v>
      </c>
      <c r="GE14" t="e">
        <f>VLOOKUP($B14&amp;"|"&amp;GE$13,#REF!,2,0)</f>
        <v>#REF!</v>
      </c>
      <c r="GF14" t="e">
        <f>VLOOKUP($B14&amp;"|"&amp;GF$13,#REF!,2,0)</f>
        <v>#REF!</v>
      </c>
      <c r="GG14" t="e">
        <f>VLOOKUP($B14&amp;"|"&amp;GG$13,#REF!,2,0)</f>
        <v>#REF!</v>
      </c>
      <c r="GH14" t="e">
        <f>VLOOKUP($B14&amp;"|"&amp;GH$13,#REF!,2,0)</f>
        <v>#REF!</v>
      </c>
      <c r="GI14" t="e">
        <f>VLOOKUP($B14&amp;"|"&amp;GI$13,#REF!,2,0)</f>
        <v>#REF!</v>
      </c>
      <c r="GJ14" t="e">
        <f>VLOOKUP($B14&amp;"|"&amp;GJ$13,#REF!,2,0)</f>
        <v>#REF!</v>
      </c>
      <c r="GK14" t="e">
        <f>VLOOKUP($B14&amp;"|"&amp;GK$13,#REF!,2,0)</f>
        <v>#REF!</v>
      </c>
      <c r="GL14" t="e">
        <f>VLOOKUP($B14&amp;"|"&amp;GL$13,#REF!,2,0)</f>
        <v>#REF!</v>
      </c>
      <c r="GM14" t="e">
        <f>VLOOKUP($B14&amp;"|"&amp;GM$13,#REF!,2,0)</f>
        <v>#REF!</v>
      </c>
      <c r="GN14" t="e">
        <f>VLOOKUP($B14&amp;"|"&amp;GN$13,#REF!,2,0)</f>
        <v>#REF!</v>
      </c>
      <c r="GO14" t="e">
        <f>VLOOKUP($B14&amp;"|"&amp;GO$13,#REF!,2,0)</f>
        <v>#REF!</v>
      </c>
      <c r="GP14" t="e">
        <f>VLOOKUP($B14&amp;"|"&amp;GP$13,#REF!,2,0)</f>
        <v>#REF!</v>
      </c>
      <c r="GQ14" t="e">
        <f>VLOOKUP($B14&amp;"|"&amp;GQ$13,#REF!,2,0)</f>
        <v>#REF!</v>
      </c>
      <c r="GR14" t="e">
        <f>VLOOKUP($B14&amp;"|"&amp;GR$13,#REF!,2,0)</f>
        <v>#REF!</v>
      </c>
      <c r="GS14" t="e">
        <f>VLOOKUP($B14&amp;"|"&amp;GS$13,#REF!,2,0)</f>
        <v>#REF!</v>
      </c>
      <c r="GT14" t="e">
        <f>VLOOKUP($B14&amp;"|"&amp;GT$13,#REF!,2,0)</f>
        <v>#REF!</v>
      </c>
      <c r="GU14" t="e">
        <f>VLOOKUP($B14&amp;"|"&amp;GU$13,#REF!,2,0)</f>
        <v>#REF!</v>
      </c>
      <c r="GV14" t="e">
        <f>VLOOKUP($B14&amp;"|"&amp;GV$13,#REF!,2,0)</f>
        <v>#REF!</v>
      </c>
      <c r="GW14" t="e">
        <f>VLOOKUP($B14&amp;"|"&amp;GW$13,#REF!,2,0)</f>
        <v>#REF!</v>
      </c>
      <c r="GX14" t="e">
        <f>VLOOKUP($B14&amp;"|"&amp;GX$13,#REF!,2,0)</f>
        <v>#REF!</v>
      </c>
      <c r="GY14" t="e">
        <f>VLOOKUP($B14&amp;"|"&amp;GY$13,#REF!,2,0)</f>
        <v>#REF!</v>
      </c>
      <c r="GZ14" t="e">
        <f>VLOOKUP($B14&amp;"|"&amp;GZ$13,#REF!,2,0)</f>
        <v>#REF!</v>
      </c>
      <c r="HA14" t="e">
        <f>VLOOKUP($B14&amp;"|"&amp;HA$13,#REF!,2,0)</f>
        <v>#REF!</v>
      </c>
      <c r="HB14" t="e">
        <f>VLOOKUP($B14&amp;"|"&amp;HB$13,#REF!,2,0)</f>
        <v>#REF!</v>
      </c>
      <c r="HC14" t="e">
        <f>VLOOKUP($B14&amp;"|"&amp;HC$13,#REF!,2,0)</f>
        <v>#REF!</v>
      </c>
      <c r="HD14" t="e">
        <f>VLOOKUP($B14&amp;"|"&amp;HD$13,#REF!,2,0)</f>
        <v>#REF!</v>
      </c>
      <c r="HE14" t="e">
        <f>VLOOKUP($B14&amp;"|"&amp;HE$13,#REF!,2,0)</f>
        <v>#REF!</v>
      </c>
      <c r="HF14" t="e">
        <f>VLOOKUP($B14&amp;"|"&amp;HF$13,#REF!,2,0)</f>
        <v>#REF!</v>
      </c>
      <c r="HG14" t="e">
        <f>VLOOKUP($B14&amp;"|"&amp;HG$13,#REF!,2,0)</f>
        <v>#REF!</v>
      </c>
      <c r="HH14" t="e">
        <f>VLOOKUP($B14&amp;"|"&amp;HH$13,#REF!,2,0)</f>
        <v>#REF!</v>
      </c>
      <c r="HI14" t="e">
        <f>VLOOKUP($B14&amp;"|"&amp;HI$13,#REF!,2,0)</f>
        <v>#REF!</v>
      </c>
      <c r="HJ14" t="e">
        <f>VLOOKUP($B14&amp;"|"&amp;HJ$13,#REF!,2,0)</f>
        <v>#REF!</v>
      </c>
      <c r="HK14" t="e">
        <f>VLOOKUP($B14&amp;"|"&amp;HK$13,#REF!,2,0)</f>
        <v>#REF!</v>
      </c>
      <c r="HL14" t="e">
        <f>VLOOKUP($B14&amp;"|"&amp;HL$13,#REF!,2,0)</f>
        <v>#REF!</v>
      </c>
      <c r="HM14" t="e">
        <f>VLOOKUP($B14&amp;"|"&amp;HM$13,#REF!,2,0)</f>
        <v>#REF!</v>
      </c>
      <c r="HN14" t="e">
        <f>VLOOKUP($B14&amp;"|"&amp;HN$13,#REF!,2,0)</f>
        <v>#REF!</v>
      </c>
      <c r="HO14" t="e">
        <f>VLOOKUP($B14&amp;"|"&amp;HO$13,#REF!,2,0)</f>
        <v>#REF!</v>
      </c>
      <c r="HP14" t="e">
        <f>VLOOKUP($B14&amp;"|"&amp;HP$13,#REF!,2,0)</f>
        <v>#REF!</v>
      </c>
      <c r="HQ14" t="e">
        <f>VLOOKUP($B14&amp;"|"&amp;HQ$13,#REF!,2,0)</f>
        <v>#REF!</v>
      </c>
      <c r="HR14" t="e">
        <f>VLOOKUP($B14&amp;"|"&amp;HR$13,#REF!,2,0)</f>
        <v>#REF!</v>
      </c>
      <c r="HS14" t="e">
        <f>VLOOKUP($B14&amp;"|"&amp;HS$13,#REF!,2,0)</f>
        <v>#REF!</v>
      </c>
      <c r="HT14" t="e">
        <f>VLOOKUP($B14&amp;"|"&amp;HT$13,#REF!,2,0)</f>
        <v>#REF!</v>
      </c>
      <c r="HU14" t="e">
        <f>VLOOKUP($B14&amp;"|"&amp;HU$13,#REF!,2,0)</f>
        <v>#REF!</v>
      </c>
      <c r="HV14" t="e">
        <f>VLOOKUP($B14&amp;"|"&amp;HV$13,#REF!,2,0)</f>
        <v>#REF!</v>
      </c>
      <c r="HW14" t="e">
        <f>VLOOKUP($B14&amp;"|"&amp;HW$13,#REF!,2,0)</f>
        <v>#REF!</v>
      </c>
      <c r="HX14" t="e">
        <f>VLOOKUP($B14&amp;"|"&amp;HX$13,#REF!,2,0)</f>
        <v>#REF!</v>
      </c>
      <c r="HY14" t="e">
        <f>VLOOKUP($B14&amp;"|"&amp;HY$13,#REF!,2,0)</f>
        <v>#REF!</v>
      </c>
      <c r="HZ14" t="e">
        <f>VLOOKUP($B14&amp;"|"&amp;HZ$13,#REF!,2,0)</f>
        <v>#REF!</v>
      </c>
      <c r="IA14" t="e">
        <f>VLOOKUP($B14&amp;"|"&amp;IA$13,#REF!,2,0)</f>
        <v>#REF!</v>
      </c>
      <c r="IB14" t="e">
        <f>VLOOKUP($B14&amp;"|"&amp;IB$13,#REF!,2,0)</f>
        <v>#REF!</v>
      </c>
      <c r="IC14" t="e">
        <f>VLOOKUP($B14&amp;"|"&amp;IC$13,#REF!,2,0)</f>
        <v>#REF!</v>
      </c>
      <c r="ID14" t="e">
        <f>VLOOKUP($B14&amp;"|"&amp;ID$13,#REF!,2,0)</f>
        <v>#REF!</v>
      </c>
      <c r="IE14" t="e">
        <f>VLOOKUP($B14&amp;"|"&amp;IE$13,#REF!,2,0)</f>
        <v>#REF!</v>
      </c>
      <c r="IF14" t="e">
        <f>VLOOKUP($B14&amp;"|"&amp;IF$13,#REF!,2,0)</f>
        <v>#REF!</v>
      </c>
      <c r="IG14" t="e">
        <f>VLOOKUP($B14&amp;"|"&amp;IG$13,#REF!,2,0)</f>
        <v>#REF!</v>
      </c>
      <c r="IH14" t="e">
        <f>VLOOKUP($B14&amp;"|"&amp;IH$13,#REF!,2,0)</f>
        <v>#REF!</v>
      </c>
      <c r="II14" t="e">
        <f>VLOOKUP($B14&amp;"|"&amp;II$13,#REF!,2,0)</f>
        <v>#REF!</v>
      </c>
      <c r="IJ14" t="e">
        <f>VLOOKUP($B14&amp;"|"&amp;IJ$13,#REF!,2,0)</f>
        <v>#REF!</v>
      </c>
      <c r="IK14" t="e">
        <f>VLOOKUP($B14&amp;"|"&amp;IK$13,#REF!,2,0)</f>
        <v>#REF!</v>
      </c>
      <c r="IL14" t="e">
        <f>VLOOKUP($B14&amp;"|"&amp;IL$13,#REF!,2,0)</f>
        <v>#REF!</v>
      </c>
      <c r="IM14" t="e">
        <f>VLOOKUP($B14&amp;"|"&amp;IM$13,#REF!,2,0)</f>
        <v>#REF!</v>
      </c>
      <c r="IN14" t="e">
        <f>VLOOKUP($B14&amp;"|"&amp;IN$13,#REF!,2,0)</f>
        <v>#REF!</v>
      </c>
      <c r="IO14" t="e">
        <f>VLOOKUP($B14&amp;"|"&amp;IO$13,#REF!,2,0)</f>
        <v>#REF!</v>
      </c>
      <c r="IP14" t="e">
        <f>VLOOKUP($B14&amp;"|"&amp;IP$13,#REF!,2,0)</f>
        <v>#REF!</v>
      </c>
      <c r="IQ14" t="e">
        <f>VLOOKUP($B14&amp;"|"&amp;IQ$13,#REF!,2,0)</f>
        <v>#REF!</v>
      </c>
      <c r="IR14" t="e">
        <f>VLOOKUP($B14&amp;"|"&amp;IR$13,#REF!,2,0)</f>
        <v>#REF!</v>
      </c>
      <c r="IS14" t="e">
        <f>VLOOKUP($B14&amp;"|"&amp;IS$13,#REF!,2,0)</f>
        <v>#REF!</v>
      </c>
      <c r="IT14" t="e">
        <f>VLOOKUP($B14&amp;"|"&amp;IT$13,#REF!,2,0)</f>
        <v>#REF!</v>
      </c>
      <c r="IU14" t="e">
        <f>VLOOKUP($B14&amp;"|"&amp;IU$13,#REF!,2,0)</f>
        <v>#REF!</v>
      </c>
      <c r="IV14" t="e">
        <f>VLOOKUP($B14&amp;"|"&amp;IV$13,#REF!,2,0)</f>
        <v>#REF!</v>
      </c>
      <c r="IW14" t="e">
        <f>VLOOKUP($B14&amp;"|"&amp;IW$13,#REF!,2,0)</f>
        <v>#REF!</v>
      </c>
      <c r="IX14" t="e">
        <f>VLOOKUP($B14&amp;"|"&amp;IX$13,#REF!,2,0)</f>
        <v>#REF!</v>
      </c>
      <c r="IY14" t="e">
        <f>VLOOKUP($B14&amp;"|"&amp;IY$13,#REF!,2,0)</f>
        <v>#REF!</v>
      </c>
      <c r="IZ14" t="e">
        <f>VLOOKUP($B14&amp;"|"&amp;IZ$13,#REF!,2,0)</f>
        <v>#REF!</v>
      </c>
      <c r="JA14" t="e">
        <f>VLOOKUP($B14&amp;"|"&amp;JA$13,#REF!,2,0)</f>
        <v>#REF!</v>
      </c>
      <c r="JB14" t="e">
        <f>VLOOKUP($B14&amp;"|"&amp;JB$13,#REF!,2,0)</f>
        <v>#REF!</v>
      </c>
      <c r="JC14" t="e">
        <f>VLOOKUP($B14&amp;"|"&amp;JC$13,#REF!,2,0)</f>
        <v>#REF!</v>
      </c>
      <c r="JD14" t="e">
        <f>VLOOKUP($B14&amp;"|"&amp;JD$13,#REF!,2,0)</f>
        <v>#REF!</v>
      </c>
      <c r="JE14" t="e">
        <f>VLOOKUP($B14&amp;"|"&amp;JE$13,#REF!,2,0)</f>
        <v>#REF!</v>
      </c>
      <c r="JF14" t="e">
        <f>VLOOKUP($B14&amp;"|"&amp;JF$13,#REF!,2,0)</f>
        <v>#REF!</v>
      </c>
      <c r="JG14" t="e">
        <f>VLOOKUP($B14&amp;"|"&amp;JG$13,#REF!,2,0)</f>
        <v>#REF!</v>
      </c>
      <c r="JH14" t="e">
        <f>VLOOKUP($B14&amp;"|"&amp;JH$13,#REF!,2,0)</f>
        <v>#REF!</v>
      </c>
      <c r="JI14" t="e">
        <f>VLOOKUP($B14&amp;"|"&amp;JI$13,#REF!,2,0)</f>
        <v>#REF!</v>
      </c>
      <c r="JJ14" t="e">
        <f>VLOOKUP($B14&amp;"|"&amp;JJ$13,#REF!,2,0)</f>
        <v>#REF!</v>
      </c>
      <c r="JK14" t="e">
        <f>VLOOKUP($B14&amp;"|"&amp;JK$13,#REF!,2,0)</f>
        <v>#REF!</v>
      </c>
      <c r="JL14" t="e">
        <f>VLOOKUP($B14&amp;"|"&amp;JL$13,#REF!,2,0)</f>
        <v>#REF!</v>
      </c>
      <c r="JM14" t="e">
        <f>VLOOKUP($B14&amp;"|"&amp;JM$13,#REF!,2,0)</f>
        <v>#REF!</v>
      </c>
      <c r="JN14" t="e">
        <f>VLOOKUP($B14&amp;"|"&amp;JN$13,#REF!,2,0)</f>
        <v>#REF!</v>
      </c>
      <c r="JO14" t="e">
        <f>VLOOKUP($B14&amp;"|"&amp;JO$13,#REF!,2,0)</f>
        <v>#REF!</v>
      </c>
      <c r="JP14" t="e">
        <f>VLOOKUP($B14&amp;"|"&amp;JP$13,#REF!,2,0)</f>
        <v>#REF!</v>
      </c>
      <c r="JQ14" t="e">
        <f>VLOOKUP($B14&amp;"|"&amp;JQ$13,#REF!,2,0)</f>
        <v>#REF!</v>
      </c>
      <c r="JR14" t="e">
        <f>VLOOKUP($B14&amp;"|"&amp;JR$13,#REF!,2,0)</f>
        <v>#REF!</v>
      </c>
      <c r="JS14" t="e">
        <f>VLOOKUP($B14&amp;"|"&amp;JS$13,#REF!,2,0)</f>
        <v>#REF!</v>
      </c>
      <c r="JT14" t="e">
        <f>VLOOKUP($B14&amp;"|"&amp;JT$13,#REF!,2,0)</f>
        <v>#REF!</v>
      </c>
      <c r="JU14" t="e">
        <f>VLOOKUP($B14&amp;"|"&amp;JU$13,#REF!,2,0)</f>
        <v>#REF!</v>
      </c>
      <c r="JV14" t="e">
        <f>VLOOKUP($B14&amp;"|"&amp;JV$13,#REF!,2,0)</f>
        <v>#REF!</v>
      </c>
      <c r="JW14" t="e">
        <f>VLOOKUP($B14&amp;"|"&amp;JW$13,#REF!,2,0)</f>
        <v>#REF!</v>
      </c>
      <c r="JX14" t="e">
        <f>VLOOKUP($B14&amp;"|"&amp;JX$13,#REF!,2,0)</f>
        <v>#REF!</v>
      </c>
      <c r="JY14" t="e">
        <f>VLOOKUP($B14&amp;"|"&amp;JY$13,#REF!,2,0)</f>
        <v>#REF!</v>
      </c>
      <c r="JZ14" t="e">
        <f>VLOOKUP($B14&amp;"|"&amp;JZ$13,#REF!,2,0)</f>
        <v>#REF!</v>
      </c>
      <c r="KA14" t="e">
        <f>VLOOKUP($B14&amp;"|"&amp;KA$13,#REF!,2,0)</f>
        <v>#REF!</v>
      </c>
      <c r="KB14" t="e">
        <f>VLOOKUP($B14&amp;"|"&amp;KB$13,#REF!,2,0)</f>
        <v>#REF!</v>
      </c>
      <c r="KC14" t="e">
        <f>VLOOKUP($B14&amp;"|"&amp;KC$13,#REF!,2,0)</f>
        <v>#REF!</v>
      </c>
      <c r="KD14" t="e">
        <f>VLOOKUP($B14&amp;"|"&amp;KD$13,#REF!,2,0)</f>
        <v>#REF!</v>
      </c>
      <c r="KE14" t="e">
        <f>VLOOKUP($B14&amp;"|"&amp;KE$13,#REF!,2,0)</f>
        <v>#REF!</v>
      </c>
      <c r="KF14" t="e">
        <f>VLOOKUP($B14&amp;"|"&amp;KF$13,#REF!,2,0)</f>
        <v>#REF!</v>
      </c>
      <c r="KG14" t="e">
        <f>VLOOKUP($B14&amp;"|"&amp;KG$13,#REF!,2,0)</f>
        <v>#REF!</v>
      </c>
      <c r="KH14" t="e">
        <f>VLOOKUP($B14&amp;"|"&amp;KH$13,#REF!,2,0)</f>
        <v>#REF!</v>
      </c>
      <c r="KI14" t="e">
        <f>VLOOKUP($B14&amp;"|"&amp;KI$13,#REF!,2,0)</f>
        <v>#REF!</v>
      </c>
      <c r="KJ14" t="e">
        <f>VLOOKUP($B14&amp;"|"&amp;KJ$13,#REF!,2,0)</f>
        <v>#REF!</v>
      </c>
      <c r="KK14" t="e">
        <f>VLOOKUP($B14&amp;"|"&amp;KK$13,#REF!,2,0)</f>
        <v>#REF!</v>
      </c>
      <c r="KL14" t="e">
        <f>VLOOKUP($B14&amp;"|"&amp;KL$13,#REF!,2,0)</f>
        <v>#REF!</v>
      </c>
      <c r="KM14" t="e">
        <f>VLOOKUP($B14&amp;"|"&amp;KM$13,#REF!,2,0)</f>
        <v>#REF!</v>
      </c>
      <c r="KN14" t="e">
        <f>VLOOKUP($B14&amp;"|"&amp;KN$13,#REF!,2,0)</f>
        <v>#REF!</v>
      </c>
      <c r="KO14" t="e">
        <f>VLOOKUP($B14&amp;"|"&amp;KO$13,#REF!,2,0)</f>
        <v>#REF!</v>
      </c>
      <c r="KP14" t="e">
        <f>VLOOKUP($B14&amp;"|"&amp;KP$13,#REF!,2,0)</f>
        <v>#REF!</v>
      </c>
      <c r="KQ14" t="e">
        <f>VLOOKUP($B14&amp;"|"&amp;KQ$13,#REF!,2,0)</f>
        <v>#REF!</v>
      </c>
      <c r="KR14" t="e">
        <f>VLOOKUP($B14&amp;"|"&amp;KR$13,#REF!,2,0)</f>
        <v>#REF!</v>
      </c>
      <c r="KS14" t="e">
        <f>VLOOKUP($B14&amp;"|"&amp;KS$13,#REF!,2,0)</f>
        <v>#REF!</v>
      </c>
      <c r="KT14" t="e">
        <f>VLOOKUP($B14&amp;"|"&amp;KT$13,#REF!,2,0)</f>
        <v>#REF!</v>
      </c>
      <c r="KU14" t="e">
        <f>VLOOKUP($B14&amp;"|"&amp;KU$13,#REF!,2,0)</f>
        <v>#REF!</v>
      </c>
      <c r="KV14" t="e">
        <f>VLOOKUP($B14&amp;"|"&amp;KV$13,#REF!,2,0)</f>
        <v>#REF!</v>
      </c>
      <c r="KW14" t="e">
        <f>VLOOKUP($B14&amp;"|"&amp;KW$13,#REF!,2,0)</f>
        <v>#REF!</v>
      </c>
      <c r="KX14" t="e">
        <f>VLOOKUP($B14&amp;"|"&amp;KX$13,#REF!,2,0)</f>
        <v>#REF!</v>
      </c>
      <c r="KY14" t="e">
        <f>VLOOKUP($B14&amp;"|"&amp;KY$13,#REF!,2,0)</f>
        <v>#REF!</v>
      </c>
      <c r="KZ14" t="e">
        <f>VLOOKUP($B14&amp;"|"&amp;KZ$13,#REF!,2,0)</f>
        <v>#REF!</v>
      </c>
      <c r="LA14" t="e">
        <f>VLOOKUP($B14&amp;"|"&amp;LA$13,#REF!,2,0)</f>
        <v>#REF!</v>
      </c>
      <c r="LB14" t="e">
        <f>VLOOKUP($B14&amp;"|"&amp;LB$13,#REF!,2,0)</f>
        <v>#REF!</v>
      </c>
      <c r="LC14" t="e">
        <f>VLOOKUP($B14&amp;"|"&amp;LC$13,#REF!,2,0)</f>
        <v>#REF!</v>
      </c>
      <c r="LD14" t="e">
        <f>VLOOKUP($B14&amp;"|"&amp;LD$13,#REF!,2,0)</f>
        <v>#REF!</v>
      </c>
      <c r="LE14" t="e">
        <f>VLOOKUP($B14&amp;"|"&amp;LE$13,#REF!,2,0)</f>
        <v>#REF!</v>
      </c>
      <c r="LF14" t="e">
        <f>VLOOKUP($B14&amp;"|"&amp;LF$13,#REF!,2,0)</f>
        <v>#REF!</v>
      </c>
      <c r="LG14" t="e">
        <f>VLOOKUP($B14&amp;"|"&amp;LG$13,#REF!,2,0)</f>
        <v>#REF!</v>
      </c>
      <c r="LH14" t="e">
        <f>VLOOKUP($B14&amp;"|"&amp;LH$13,#REF!,2,0)</f>
        <v>#REF!</v>
      </c>
      <c r="LI14" t="e">
        <f>VLOOKUP($B14&amp;"|"&amp;LI$13,#REF!,2,0)</f>
        <v>#REF!</v>
      </c>
      <c r="LJ14" t="e">
        <f>VLOOKUP($B14&amp;"|"&amp;LJ$13,#REF!,2,0)</f>
        <v>#REF!</v>
      </c>
      <c r="LK14" t="e">
        <f>VLOOKUP($B14&amp;"|"&amp;LK$13,#REF!,2,0)</f>
        <v>#REF!</v>
      </c>
      <c r="LL14" t="e">
        <f>VLOOKUP($B14&amp;"|"&amp;LL$13,#REF!,2,0)</f>
        <v>#REF!</v>
      </c>
      <c r="LM14" t="e">
        <f>VLOOKUP($B14&amp;"|"&amp;LM$13,#REF!,2,0)</f>
        <v>#REF!</v>
      </c>
      <c r="LN14" t="e">
        <f>VLOOKUP($B14&amp;"|"&amp;LN$13,#REF!,2,0)</f>
        <v>#REF!</v>
      </c>
      <c r="LO14" t="e">
        <f>VLOOKUP($B14&amp;"|"&amp;LO$13,#REF!,2,0)</f>
        <v>#REF!</v>
      </c>
      <c r="LP14" t="e">
        <f>VLOOKUP($B14&amp;"|"&amp;LP$13,#REF!,2,0)</f>
        <v>#REF!</v>
      </c>
      <c r="LQ14" t="e">
        <f>VLOOKUP($B14&amp;"|"&amp;LQ$13,#REF!,2,0)</f>
        <v>#REF!</v>
      </c>
      <c r="LR14" t="e">
        <f>VLOOKUP($B14&amp;"|"&amp;LR$13,#REF!,2,0)</f>
        <v>#REF!</v>
      </c>
      <c r="LS14" t="e">
        <f>VLOOKUP($B14&amp;"|"&amp;LS$13,#REF!,2,0)</f>
        <v>#REF!</v>
      </c>
      <c r="LT14" t="e">
        <f>VLOOKUP($B14&amp;"|"&amp;LT$13,#REF!,2,0)</f>
        <v>#REF!</v>
      </c>
      <c r="LU14" t="e">
        <f>VLOOKUP($B14&amp;"|"&amp;LU$13,#REF!,2,0)</f>
        <v>#REF!</v>
      </c>
      <c r="LV14" t="e">
        <f>VLOOKUP($B14&amp;"|"&amp;LV$13,#REF!,2,0)</f>
        <v>#REF!</v>
      </c>
      <c r="LW14" t="e">
        <f>VLOOKUP($B14&amp;"|"&amp;LW$13,#REF!,2,0)</f>
        <v>#REF!</v>
      </c>
      <c r="LX14" t="e">
        <f>VLOOKUP($B14&amp;"|"&amp;LX$13,#REF!,2,0)</f>
        <v>#REF!</v>
      </c>
      <c r="LY14" t="e">
        <f>VLOOKUP($B14&amp;"|"&amp;LY$13,#REF!,2,0)</f>
        <v>#REF!</v>
      </c>
      <c r="LZ14" t="e">
        <f>VLOOKUP($B14&amp;"|"&amp;LZ$13,#REF!,2,0)</f>
        <v>#REF!</v>
      </c>
      <c r="MA14" t="e">
        <f>VLOOKUP($B14&amp;"|"&amp;MA$13,#REF!,2,0)</f>
        <v>#REF!</v>
      </c>
      <c r="MB14" t="e">
        <f>VLOOKUP($B14&amp;"|"&amp;MB$13,#REF!,2,0)</f>
        <v>#REF!</v>
      </c>
      <c r="MC14" t="e">
        <f>VLOOKUP($B14&amp;"|"&amp;MC$13,#REF!,2,0)</f>
        <v>#REF!</v>
      </c>
      <c r="MD14" t="e">
        <f>VLOOKUP($B14&amp;"|"&amp;MD$13,#REF!,2,0)</f>
        <v>#REF!</v>
      </c>
      <c r="ME14" t="e">
        <f>VLOOKUP($B14&amp;"|"&amp;ME$13,#REF!,2,0)</f>
        <v>#REF!</v>
      </c>
      <c r="MF14" t="e">
        <f>VLOOKUP($B14&amp;"|"&amp;MF$13,#REF!,2,0)</f>
        <v>#REF!</v>
      </c>
      <c r="MG14" t="e">
        <f>VLOOKUP($B14&amp;"|"&amp;MG$13,#REF!,2,0)</f>
        <v>#REF!</v>
      </c>
      <c r="MH14" t="e">
        <f>VLOOKUP($B14&amp;"|"&amp;MH$13,#REF!,2,0)</f>
        <v>#REF!</v>
      </c>
      <c r="MI14" t="e">
        <f>VLOOKUP($B14&amp;"|"&amp;MI$13,#REF!,2,0)</f>
        <v>#REF!</v>
      </c>
      <c r="MJ14" t="e">
        <f>VLOOKUP($B14&amp;"|"&amp;MJ$13,#REF!,2,0)</f>
        <v>#REF!</v>
      </c>
      <c r="MK14" t="e">
        <f>VLOOKUP($B14&amp;"|"&amp;MK$13,#REF!,2,0)</f>
        <v>#REF!</v>
      </c>
      <c r="ML14" t="e">
        <f>VLOOKUP($B14&amp;"|"&amp;ML$13,#REF!,2,0)</f>
        <v>#REF!</v>
      </c>
      <c r="MM14" t="e">
        <f>VLOOKUP($B14&amp;"|"&amp;MM$13,#REF!,2,0)</f>
        <v>#REF!</v>
      </c>
      <c r="MN14" t="e">
        <f>VLOOKUP($B14&amp;"|"&amp;MN$13,#REF!,2,0)</f>
        <v>#REF!</v>
      </c>
      <c r="MO14" t="e">
        <f>VLOOKUP($B14&amp;"|"&amp;MO$13,#REF!,2,0)</f>
        <v>#REF!</v>
      </c>
      <c r="MP14" t="e">
        <f>VLOOKUP($B14&amp;"|"&amp;MP$13,#REF!,2,0)</f>
        <v>#REF!</v>
      </c>
      <c r="MQ14" t="e">
        <f>VLOOKUP($B14&amp;"|"&amp;MQ$13,#REF!,2,0)</f>
        <v>#REF!</v>
      </c>
      <c r="MR14" t="e">
        <f>VLOOKUP($B14&amp;"|"&amp;MR$13,#REF!,2,0)</f>
        <v>#REF!</v>
      </c>
      <c r="MS14" t="e">
        <f>VLOOKUP($B14&amp;"|"&amp;MS$13,#REF!,2,0)</f>
        <v>#REF!</v>
      </c>
      <c r="MT14" t="e">
        <f>VLOOKUP($B14&amp;"|"&amp;MT$13,#REF!,2,0)</f>
        <v>#REF!</v>
      </c>
      <c r="MU14" t="e">
        <f>VLOOKUP($B14&amp;"|"&amp;MU$13,#REF!,2,0)</f>
        <v>#REF!</v>
      </c>
      <c r="MV14" t="e">
        <f>VLOOKUP($B14&amp;"|"&amp;MV$13,#REF!,2,0)</f>
        <v>#REF!</v>
      </c>
      <c r="MW14" t="e">
        <f>VLOOKUP($B14&amp;"|"&amp;MW$13,#REF!,2,0)</f>
        <v>#REF!</v>
      </c>
      <c r="MX14" t="e">
        <f>VLOOKUP($B14&amp;"|"&amp;MX$13,#REF!,2,0)</f>
        <v>#REF!</v>
      </c>
      <c r="MY14" t="e">
        <f>VLOOKUP($B14&amp;"|"&amp;MY$13,#REF!,2,0)</f>
        <v>#REF!</v>
      </c>
      <c r="MZ14" t="e">
        <f>VLOOKUP($B14&amp;"|"&amp;MZ$13,#REF!,2,0)</f>
        <v>#REF!</v>
      </c>
      <c r="NA14" t="e">
        <f>VLOOKUP($B14&amp;"|"&amp;NA$13,#REF!,2,0)</f>
        <v>#REF!</v>
      </c>
      <c r="NB14" t="e">
        <f>VLOOKUP($B14&amp;"|"&amp;NB$13,#REF!,2,0)</f>
        <v>#REF!</v>
      </c>
      <c r="NC14" t="e">
        <f>VLOOKUP($B14&amp;"|"&amp;NC$13,#REF!,2,0)</f>
        <v>#REF!</v>
      </c>
      <c r="ND14" t="e">
        <f>VLOOKUP($B14&amp;"|"&amp;ND$13,#REF!,2,0)</f>
        <v>#REF!</v>
      </c>
      <c r="NE14" t="e">
        <f>VLOOKUP($B14&amp;"|"&amp;NE$13,#REF!,2,0)</f>
        <v>#REF!</v>
      </c>
      <c r="NF14" t="e">
        <f>VLOOKUP($B14&amp;"|"&amp;NF$13,#REF!,2,0)</f>
        <v>#REF!</v>
      </c>
      <c r="NG14" t="e">
        <f>VLOOKUP($B14&amp;"|"&amp;NG$13,#REF!,2,0)</f>
        <v>#REF!</v>
      </c>
      <c r="NH14" t="e">
        <f>VLOOKUP($B14&amp;"|"&amp;NH$13,#REF!,2,0)</f>
        <v>#REF!</v>
      </c>
      <c r="NI14" t="e">
        <f>VLOOKUP($B14&amp;"|"&amp;NI$13,#REF!,2,0)</f>
        <v>#REF!</v>
      </c>
      <c r="NJ14" t="e">
        <f>VLOOKUP($B14&amp;"|"&amp;NJ$13,#REF!,2,0)</f>
        <v>#REF!</v>
      </c>
      <c r="NK14" t="e">
        <f>VLOOKUP($B14&amp;"|"&amp;NK$13,#REF!,2,0)</f>
        <v>#REF!</v>
      </c>
      <c r="NL14" t="e">
        <f>VLOOKUP($B14&amp;"|"&amp;NL$13,#REF!,2,0)</f>
        <v>#REF!</v>
      </c>
      <c r="NM14" t="e">
        <f>VLOOKUP($B14&amp;"|"&amp;NM$13,#REF!,2,0)</f>
        <v>#REF!</v>
      </c>
      <c r="NN14" t="e">
        <f>VLOOKUP($B14&amp;"|"&amp;NN$13,#REF!,2,0)</f>
        <v>#REF!</v>
      </c>
      <c r="NO14" t="e">
        <f>VLOOKUP($B14&amp;"|"&amp;NO$13,#REF!,2,0)</f>
        <v>#REF!</v>
      </c>
      <c r="NP14" t="e">
        <f>VLOOKUP($B14&amp;"|"&amp;NP$13,#REF!,2,0)</f>
        <v>#REF!</v>
      </c>
      <c r="NQ14" t="e">
        <f>VLOOKUP($B14&amp;"|"&amp;NQ$13,#REF!,2,0)</f>
        <v>#REF!</v>
      </c>
      <c r="NR14" t="e">
        <f>VLOOKUP($B14&amp;"|"&amp;NR$13,#REF!,2,0)</f>
        <v>#REF!</v>
      </c>
      <c r="NS14" t="e">
        <f>VLOOKUP($B14&amp;"|"&amp;NS$13,#REF!,2,0)</f>
        <v>#REF!</v>
      </c>
      <c r="NT14" t="e">
        <f>VLOOKUP($B14&amp;"|"&amp;NT$13,#REF!,2,0)</f>
        <v>#REF!</v>
      </c>
      <c r="NU14" t="e">
        <f>VLOOKUP($B14&amp;"|"&amp;NU$13,#REF!,2,0)</f>
        <v>#REF!</v>
      </c>
      <c r="NV14" t="e">
        <f>VLOOKUP($B14&amp;"|"&amp;NV$13,#REF!,2,0)</f>
        <v>#REF!</v>
      </c>
      <c r="NW14" t="e">
        <f>VLOOKUP($B14&amp;"|"&amp;NW$13,#REF!,2,0)</f>
        <v>#REF!</v>
      </c>
      <c r="NX14" t="e">
        <f>VLOOKUP($B14&amp;"|"&amp;NX$13,#REF!,2,0)</f>
        <v>#REF!</v>
      </c>
      <c r="NY14" t="e">
        <f>VLOOKUP($B14&amp;"|"&amp;NY$13,#REF!,2,0)</f>
        <v>#REF!</v>
      </c>
      <c r="NZ14" t="e">
        <f>VLOOKUP($B14&amp;"|"&amp;NZ$13,#REF!,2,0)</f>
        <v>#REF!</v>
      </c>
      <c r="OA14" t="e">
        <f>VLOOKUP($B14&amp;"|"&amp;OA$13,#REF!,2,0)</f>
        <v>#REF!</v>
      </c>
      <c r="OB14" t="e">
        <f>VLOOKUP($B14&amp;"|"&amp;OB$13,#REF!,2,0)</f>
        <v>#REF!</v>
      </c>
      <c r="OC14" t="e">
        <f>VLOOKUP($B14&amp;"|"&amp;OC$13,#REF!,2,0)</f>
        <v>#REF!</v>
      </c>
      <c r="OD14" t="e">
        <f>VLOOKUP($B14&amp;"|"&amp;OD$13,#REF!,2,0)</f>
        <v>#REF!</v>
      </c>
      <c r="OE14" t="e">
        <f>VLOOKUP($B14&amp;"|"&amp;OE$13,#REF!,2,0)</f>
        <v>#REF!</v>
      </c>
      <c r="OF14" t="e">
        <f>VLOOKUP($B14&amp;"|"&amp;OF$13,#REF!,2,0)</f>
        <v>#REF!</v>
      </c>
      <c r="OG14" t="e">
        <f>VLOOKUP($B14&amp;"|"&amp;OG$13,#REF!,2,0)</f>
        <v>#REF!</v>
      </c>
      <c r="OH14" t="e">
        <f>VLOOKUP($B14&amp;"|"&amp;OH$13,#REF!,2,0)</f>
        <v>#REF!</v>
      </c>
    </row>
    <row r="15" spans="1:398" ht="26.4">
      <c r="A15" s="3" t="s">
        <v>487</v>
      </c>
      <c r="B15" s="67" t="s">
        <v>478</v>
      </c>
      <c r="C15" t="e">
        <f>VLOOKUP($B15&amp;"|"&amp;C$13,#REF!,2,0)</f>
        <v>#REF!</v>
      </c>
      <c r="D15" t="e">
        <f>VLOOKUP($B15&amp;"|"&amp;D$13,#REF!,2,0)</f>
        <v>#REF!</v>
      </c>
      <c r="E15" t="e">
        <f>VLOOKUP($B15&amp;"|"&amp;E$13,#REF!,2,0)</f>
        <v>#REF!</v>
      </c>
      <c r="F15" t="e">
        <f>VLOOKUP($B15&amp;"|"&amp;F$13,#REF!,2,0)</f>
        <v>#REF!</v>
      </c>
      <c r="G15" t="e">
        <f>VLOOKUP($B15&amp;"|"&amp;G$13,#REF!,2,0)</f>
        <v>#REF!</v>
      </c>
      <c r="H15" t="e">
        <f>VLOOKUP($B15&amp;"|"&amp;H$13,#REF!,2,0)</f>
        <v>#REF!</v>
      </c>
      <c r="I15" t="e">
        <f>VLOOKUP($B15&amp;"|"&amp;I$13,#REF!,2,0)</f>
        <v>#REF!</v>
      </c>
      <c r="J15" t="e">
        <f>VLOOKUP($B15&amp;"|"&amp;J$13,#REF!,2,0)</f>
        <v>#REF!</v>
      </c>
      <c r="K15" t="e">
        <f>VLOOKUP($B15&amp;"|"&amp;K$13,#REF!,2,0)</f>
        <v>#REF!</v>
      </c>
      <c r="L15" t="e">
        <f>VLOOKUP($B15&amp;"|"&amp;L$13,#REF!,2,0)</f>
        <v>#REF!</v>
      </c>
      <c r="M15" t="e">
        <f>VLOOKUP($B15&amp;"|"&amp;M$13,#REF!,2,0)</f>
        <v>#REF!</v>
      </c>
      <c r="N15" t="e">
        <f>VLOOKUP($B15&amp;"|"&amp;N$13,#REF!,2,0)</f>
        <v>#REF!</v>
      </c>
      <c r="O15" t="e">
        <f>VLOOKUP($B15&amp;"|"&amp;O$13,#REF!,2,0)</f>
        <v>#REF!</v>
      </c>
      <c r="P15" t="e">
        <f>VLOOKUP($B15&amp;"|"&amp;P$13,#REF!,2,0)</f>
        <v>#REF!</v>
      </c>
      <c r="Q15" t="e">
        <f>VLOOKUP($B15&amp;"|"&amp;Q$13,#REF!,2,0)</f>
        <v>#REF!</v>
      </c>
      <c r="R15" t="e">
        <f>VLOOKUP($B15&amp;"|"&amp;R$13,#REF!,2,0)</f>
        <v>#REF!</v>
      </c>
      <c r="S15" t="e">
        <f>VLOOKUP($B15&amp;"|"&amp;S$13,#REF!,2,0)</f>
        <v>#REF!</v>
      </c>
      <c r="T15" t="e">
        <f>VLOOKUP($B15&amp;"|"&amp;T$13,#REF!,2,0)</f>
        <v>#REF!</v>
      </c>
      <c r="U15" t="e">
        <f>VLOOKUP($B15&amp;"|"&amp;U$13,#REF!,2,0)</f>
        <v>#REF!</v>
      </c>
      <c r="V15" t="e">
        <f>VLOOKUP($B15&amp;"|"&amp;V$13,#REF!,2,0)</f>
        <v>#REF!</v>
      </c>
      <c r="W15" t="e">
        <f>VLOOKUP($B15&amp;"|"&amp;W$13,#REF!,2,0)</f>
        <v>#REF!</v>
      </c>
      <c r="X15" t="e">
        <f>VLOOKUP($B15&amp;"|"&amp;X$13,#REF!,2,0)</f>
        <v>#REF!</v>
      </c>
      <c r="Y15" t="e">
        <f>VLOOKUP($B15&amp;"|"&amp;Y$13,#REF!,2,0)</f>
        <v>#REF!</v>
      </c>
      <c r="Z15" t="e">
        <f>VLOOKUP($B15&amp;"|"&amp;Z$13,#REF!,2,0)</f>
        <v>#REF!</v>
      </c>
      <c r="AA15" t="e">
        <f>VLOOKUP($B15&amp;"|"&amp;AA$13,#REF!,2,0)</f>
        <v>#REF!</v>
      </c>
      <c r="AB15" t="e">
        <f>VLOOKUP($B15&amp;"|"&amp;AB$13,#REF!,2,0)</f>
        <v>#REF!</v>
      </c>
      <c r="AC15" t="e">
        <f>VLOOKUP($B15&amp;"|"&amp;AC$13,#REF!,2,0)</f>
        <v>#REF!</v>
      </c>
      <c r="AD15" t="e">
        <f>VLOOKUP($B15&amp;"|"&amp;AD$13,#REF!,2,0)</f>
        <v>#REF!</v>
      </c>
      <c r="AE15" t="e">
        <f>VLOOKUP($B15&amp;"|"&amp;AE$13,#REF!,2,0)</f>
        <v>#REF!</v>
      </c>
      <c r="AF15" t="e">
        <f>VLOOKUP($B15&amp;"|"&amp;AF$13,#REF!,2,0)</f>
        <v>#REF!</v>
      </c>
      <c r="AG15" t="e">
        <f>VLOOKUP($B15&amp;"|"&amp;AG$13,#REF!,2,0)</f>
        <v>#REF!</v>
      </c>
      <c r="AH15" t="e">
        <f>VLOOKUP($B15&amp;"|"&amp;AH$13,#REF!,2,0)</f>
        <v>#REF!</v>
      </c>
      <c r="AI15" t="e">
        <f>VLOOKUP($B15&amp;"|"&amp;AI$13,#REF!,2,0)</f>
        <v>#REF!</v>
      </c>
      <c r="AJ15" t="e">
        <f>VLOOKUP($B15&amp;"|"&amp;AJ$13,#REF!,2,0)</f>
        <v>#REF!</v>
      </c>
      <c r="AK15" t="e">
        <f>VLOOKUP($B15&amp;"|"&amp;AK$13,#REF!,2,0)</f>
        <v>#REF!</v>
      </c>
      <c r="AL15" t="e">
        <f>VLOOKUP($B15&amp;"|"&amp;AL$13,#REF!,2,0)</f>
        <v>#REF!</v>
      </c>
      <c r="AM15" t="e">
        <f>VLOOKUP($B15&amp;"|"&amp;AM$13,#REF!,2,0)</f>
        <v>#REF!</v>
      </c>
      <c r="AN15" t="e">
        <f>VLOOKUP($B15&amp;"|"&amp;AN$13,#REF!,2,0)</f>
        <v>#REF!</v>
      </c>
      <c r="AO15" t="e">
        <f>VLOOKUP($B15&amp;"|"&amp;AO$13,#REF!,2,0)</f>
        <v>#REF!</v>
      </c>
      <c r="AP15" t="e">
        <f>VLOOKUP($B15&amp;"|"&amp;AP$13,#REF!,2,0)</f>
        <v>#REF!</v>
      </c>
      <c r="AQ15" t="e">
        <f>VLOOKUP($B15&amp;"|"&amp;AQ$13,#REF!,2,0)</f>
        <v>#REF!</v>
      </c>
      <c r="AR15" t="e">
        <f>VLOOKUP($B15&amp;"|"&amp;AR$13,#REF!,2,0)</f>
        <v>#REF!</v>
      </c>
      <c r="AS15" t="e">
        <f>VLOOKUP($B15&amp;"|"&amp;AS$13,#REF!,2,0)</f>
        <v>#REF!</v>
      </c>
      <c r="AT15" t="e">
        <f>VLOOKUP($B15&amp;"|"&amp;AT$13,#REF!,2,0)</f>
        <v>#REF!</v>
      </c>
      <c r="AU15" t="e">
        <f>VLOOKUP($B15&amp;"|"&amp;AU$13,#REF!,2,0)</f>
        <v>#REF!</v>
      </c>
      <c r="AV15" t="e">
        <f>VLOOKUP($B15&amp;"|"&amp;AV$13,#REF!,2,0)</f>
        <v>#REF!</v>
      </c>
      <c r="AW15" t="e">
        <f>VLOOKUP($B15&amp;"|"&amp;AW$13,#REF!,2,0)</f>
        <v>#REF!</v>
      </c>
      <c r="AX15" t="e">
        <f>VLOOKUP($B15&amp;"|"&amp;AX$13,#REF!,2,0)</f>
        <v>#REF!</v>
      </c>
      <c r="AY15" t="e">
        <f>VLOOKUP($B15&amp;"|"&amp;AY$13,#REF!,2,0)</f>
        <v>#REF!</v>
      </c>
      <c r="AZ15" t="e">
        <f>VLOOKUP($B15&amp;"|"&amp;AZ$13,#REF!,2,0)</f>
        <v>#REF!</v>
      </c>
      <c r="BA15" t="e">
        <f>VLOOKUP($B15&amp;"|"&amp;BA$13,#REF!,2,0)</f>
        <v>#REF!</v>
      </c>
      <c r="BB15" t="e">
        <f>VLOOKUP($B15&amp;"|"&amp;BB$13,#REF!,2,0)</f>
        <v>#REF!</v>
      </c>
      <c r="BC15" t="e">
        <f>VLOOKUP($B15&amp;"|"&amp;BC$13,#REF!,2,0)</f>
        <v>#REF!</v>
      </c>
      <c r="BD15" t="e">
        <f>VLOOKUP($B15&amp;"|"&amp;BD$13,#REF!,2,0)</f>
        <v>#REF!</v>
      </c>
      <c r="BE15" t="e">
        <f>VLOOKUP($B15&amp;"|"&amp;BE$13,#REF!,2,0)</f>
        <v>#REF!</v>
      </c>
      <c r="BF15" t="e">
        <f>VLOOKUP($B15&amp;"|"&amp;BF$13,#REF!,2,0)</f>
        <v>#REF!</v>
      </c>
      <c r="BG15" t="e">
        <f>VLOOKUP($B15&amp;"|"&amp;BG$13,#REF!,2,0)</f>
        <v>#REF!</v>
      </c>
      <c r="BH15" t="e">
        <f>VLOOKUP($B15&amp;"|"&amp;BH$13,#REF!,2,0)</f>
        <v>#REF!</v>
      </c>
      <c r="BI15" t="e">
        <f>VLOOKUP($B15&amp;"|"&amp;BI$13,#REF!,2,0)</f>
        <v>#REF!</v>
      </c>
      <c r="BJ15" t="e">
        <f>VLOOKUP($B15&amp;"|"&amp;BJ$13,#REF!,2,0)</f>
        <v>#REF!</v>
      </c>
      <c r="BK15" t="e">
        <f>VLOOKUP($B15&amp;"|"&amp;BK$13,#REF!,2,0)</f>
        <v>#REF!</v>
      </c>
      <c r="BL15" t="e">
        <f>VLOOKUP($B15&amp;"|"&amp;BL$13,#REF!,2,0)</f>
        <v>#REF!</v>
      </c>
      <c r="BM15" t="e">
        <f>VLOOKUP($B15&amp;"|"&amp;BM$13,#REF!,2,0)</f>
        <v>#REF!</v>
      </c>
      <c r="BN15" t="e">
        <f>VLOOKUP($B15&amp;"|"&amp;BN$13,#REF!,2,0)</f>
        <v>#REF!</v>
      </c>
      <c r="BO15" t="e">
        <f>VLOOKUP($B15&amp;"|"&amp;BO$13,#REF!,2,0)</f>
        <v>#REF!</v>
      </c>
      <c r="BP15" t="e">
        <f>VLOOKUP($B15&amp;"|"&amp;BP$13,#REF!,2,0)</f>
        <v>#REF!</v>
      </c>
      <c r="BQ15" t="e">
        <f>VLOOKUP($B15&amp;"|"&amp;BQ$13,#REF!,2,0)</f>
        <v>#REF!</v>
      </c>
      <c r="BR15" t="e">
        <f>VLOOKUP($B15&amp;"|"&amp;BR$13,#REF!,2,0)</f>
        <v>#REF!</v>
      </c>
      <c r="BS15" t="e">
        <f>VLOOKUP($B15&amp;"|"&amp;BS$13,#REF!,2,0)</f>
        <v>#REF!</v>
      </c>
      <c r="BT15" t="e">
        <f>VLOOKUP($B15&amp;"|"&amp;BT$13,#REF!,2,0)</f>
        <v>#REF!</v>
      </c>
      <c r="BU15" t="e">
        <f>VLOOKUP($B15&amp;"|"&amp;BU$13,#REF!,2,0)</f>
        <v>#REF!</v>
      </c>
      <c r="BV15" t="e">
        <f>VLOOKUP($B15&amp;"|"&amp;BV$13,#REF!,2,0)</f>
        <v>#REF!</v>
      </c>
      <c r="BW15" t="e">
        <f>VLOOKUP($B15&amp;"|"&amp;BW$13,#REF!,2,0)</f>
        <v>#REF!</v>
      </c>
      <c r="BX15" t="e">
        <f>VLOOKUP($B15&amp;"|"&amp;BX$13,#REF!,2,0)</f>
        <v>#REF!</v>
      </c>
      <c r="BY15" t="e">
        <f>VLOOKUP($B15&amp;"|"&amp;BY$13,#REF!,2,0)</f>
        <v>#REF!</v>
      </c>
      <c r="BZ15" t="e">
        <f>VLOOKUP($B15&amp;"|"&amp;BZ$13,#REF!,2,0)</f>
        <v>#REF!</v>
      </c>
      <c r="CA15" t="e">
        <f>VLOOKUP($B15&amp;"|"&amp;CA$13,#REF!,2,0)</f>
        <v>#REF!</v>
      </c>
      <c r="CB15" t="e">
        <f>VLOOKUP($B15&amp;"|"&amp;CB$13,#REF!,2,0)</f>
        <v>#REF!</v>
      </c>
      <c r="CC15" t="e">
        <f>VLOOKUP($B15&amp;"|"&amp;CC$13,#REF!,2,0)</f>
        <v>#REF!</v>
      </c>
      <c r="CD15" t="e">
        <f>VLOOKUP($B15&amp;"|"&amp;CD$13,#REF!,2,0)</f>
        <v>#REF!</v>
      </c>
      <c r="CE15" t="e">
        <f>VLOOKUP($B15&amp;"|"&amp;CE$13,#REF!,2,0)</f>
        <v>#REF!</v>
      </c>
      <c r="CF15" t="e">
        <f>VLOOKUP($B15&amp;"|"&amp;CF$13,#REF!,2,0)</f>
        <v>#REF!</v>
      </c>
      <c r="CG15" t="e">
        <f>VLOOKUP($B15&amp;"|"&amp;CG$13,#REF!,2,0)</f>
        <v>#REF!</v>
      </c>
      <c r="CH15" t="e">
        <f>VLOOKUP($B15&amp;"|"&amp;CH$13,#REF!,2,0)</f>
        <v>#REF!</v>
      </c>
      <c r="CI15" t="e">
        <f>VLOOKUP($B15&amp;"|"&amp;CI$13,#REF!,2,0)</f>
        <v>#REF!</v>
      </c>
      <c r="CJ15" t="e">
        <f>VLOOKUP($B15&amp;"|"&amp;CJ$13,#REF!,2,0)</f>
        <v>#REF!</v>
      </c>
      <c r="CK15" t="e">
        <f>VLOOKUP($B15&amp;"|"&amp;CK$13,#REF!,2,0)</f>
        <v>#REF!</v>
      </c>
      <c r="CL15" t="e">
        <f>VLOOKUP($B15&amp;"|"&amp;CL$13,#REF!,2,0)</f>
        <v>#REF!</v>
      </c>
      <c r="CM15" t="e">
        <f>VLOOKUP($B15&amp;"|"&amp;CM$13,#REF!,2,0)</f>
        <v>#REF!</v>
      </c>
      <c r="CN15" t="e">
        <f>VLOOKUP($B15&amp;"|"&amp;CN$13,#REF!,2,0)</f>
        <v>#REF!</v>
      </c>
      <c r="CO15" t="e">
        <f>VLOOKUP($B15&amp;"|"&amp;CO$13,#REF!,2,0)</f>
        <v>#REF!</v>
      </c>
      <c r="CP15" t="e">
        <f>VLOOKUP($B15&amp;"|"&amp;CP$13,#REF!,2,0)</f>
        <v>#REF!</v>
      </c>
      <c r="CQ15" t="e">
        <f>VLOOKUP($B15&amp;"|"&amp;CQ$13,#REF!,2,0)</f>
        <v>#REF!</v>
      </c>
      <c r="CR15" t="e">
        <f>VLOOKUP($B15&amp;"|"&amp;CR$13,#REF!,2,0)</f>
        <v>#REF!</v>
      </c>
      <c r="CS15" t="e">
        <f>VLOOKUP($B15&amp;"|"&amp;CS$13,#REF!,2,0)</f>
        <v>#REF!</v>
      </c>
      <c r="CT15" t="e">
        <f>VLOOKUP($B15&amp;"|"&amp;CT$13,#REF!,2,0)</f>
        <v>#REF!</v>
      </c>
      <c r="CU15" t="e">
        <f>VLOOKUP($B15&amp;"|"&amp;CU$13,#REF!,2,0)</f>
        <v>#REF!</v>
      </c>
      <c r="CV15" t="e">
        <f>VLOOKUP($B15&amp;"|"&amp;CV$13,#REF!,2,0)</f>
        <v>#REF!</v>
      </c>
      <c r="CW15" t="e">
        <f>VLOOKUP($B15&amp;"|"&amp;CW$13,#REF!,2,0)</f>
        <v>#REF!</v>
      </c>
      <c r="CX15" t="e">
        <f>VLOOKUP($B15&amp;"|"&amp;CX$13,#REF!,2,0)</f>
        <v>#REF!</v>
      </c>
      <c r="CY15" t="e">
        <f>VLOOKUP($B15&amp;"|"&amp;CY$13,#REF!,2,0)</f>
        <v>#REF!</v>
      </c>
      <c r="CZ15" t="e">
        <f>VLOOKUP($B15&amp;"|"&amp;CZ$13,#REF!,2,0)</f>
        <v>#REF!</v>
      </c>
      <c r="DA15" t="e">
        <f>VLOOKUP($B15&amp;"|"&amp;DA$13,#REF!,2,0)</f>
        <v>#REF!</v>
      </c>
      <c r="DB15" t="e">
        <f>VLOOKUP($B15&amp;"|"&amp;DB$13,#REF!,2,0)</f>
        <v>#REF!</v>
      </c>
      <c r="DC15" t="e">
        <f>VLOOKUP($B15&amp;"|"&amp;DC$13,#REF!,2,0)</f>
        <v>#REF!</v>
      </c>
      <c r="DD15" t="e">
        <f>VLOOKUP($B15&amp;"|"&amp;DD$13,#REF!,2,0)</f>
        <v>#REF!</v>
      </c>
      <c r="DE15" t="e">
        <f>VLOOKUP($B15&amp;"|"&amp;DE$13,#REF!,2,0)</f>
        <v>#REF!</v>
      </c>
      <c r="DF15" t="e">
        <f>VLOOKUP($B15&amp;"|"&amp;DF$13,#REF!,2,0)</f>
        <v>#REF!</v>
      </c>
      <c r="DG15" t="e">
        <f>VLOOKUP($B15&amp;"|"&amp;DG$13,#REF!,2,0)</f>
        <v>#REF!</v>
      </c>
      <c r="DH15" t="e">
        <f>VLOOKUP($B15&amp;"|"&amp;DH$13,#REF!,2,0)</f>
        <v>#REF!</v>
      </c>
      <c r="DI15" t="e">
        <f>VLOOKUP($B15&amp;"|"&amp;DI$13,#REF!,2,0)</f>
        <v>#REF!</v>
      </c>
      <c r="DJ15" t="e">
        <f>VLOOKUP($B15&amp;"|"&amp;DJ$13,#REF!,2,0)</f>
        <v>#REF!</v>
      </c>
      <c r="DK15" t="e">
        <f>VLOOKUP($B15&amp;"|"&amp;DK$13,#REF!,2,0)</f>
        <v>#REF!</v>
      </c>
      <c r="DL15" t="e">
        <f>VLOOKUP($B15&amp;"|"&amp;DL$13,#REF!,2,0)</f>
        <v>#REF!</v>
      </c>
      <c r="DM15" t="e">
        <f>VLOOKUP($B15&amp;"|"&amp;DM$13,#REF!,2,0)</f>
        <v>#REF!</v>
      </c>
      <c r="DN15" t="e">
        <f>VLOOKUP($B15&amp;"|"&amp;DN$13,#REF!,2,0)</f>
        <v>#REF!</v>
      </c>
      <c r="DO15" t="e">
        <f>VLOOKUP($B15&amp;"|"&amp;DO$13,#REF!,2,0)</f>
        <v>#REF!</v>
      </c>
      <c r="DP15" t="e">
        <f>VLOOKUP($B15&amp;"|"&amp;DP$13,#REF!,2,0)</f>
        <v>#REF!</v>
      </c>
      <c r="DQ15" t="e">
        <f>VLOOKUP($B15&amp;"|"&amp;DQ$13,#REF!,2,0)</f>
        <v>#REF!</v>
      </c>
      <c r="DR15" t="e">
        <f>VLOOKUP($B15&amp;"|"&amp;DR$13,#REF!,2,0)</f>
        <v>#REF!</v>
      </c>
      <c r="DS15" t="e">
        <f>VLOOKUP($B15&amp;"|"&amp;DS$13,#REF!,2,0)</f>
        <v>#REF!</v>
      </c>
      <c r="DT15" t="e">
        <f>VLOOKUP($B15&amp;"|"&amp;DT$13,#REF!,2,0)</f>
        <v>#REF!</v>
      </c>
      <c r="DU15" t="e">
        <f>VLOOKUP($B15&amp;"|"&amp;DU$13,#REF!,2,0)</f>
        <v>#REF!</v>
      </c>
      <c r="DV15" t="e">
        <f>VLOOKUP($B15&amp;"|"&amp;DV$13,#REF!,2,0)</f>
        <v>#REF!</v>
      </c>
      <c r="DW15" t="e">
        <f>VLOOKUP($B15&amp;"|"&amp;DW$13,#REF!,2,0)</f>
        <v>#REF!</v>
      </c>
      <c r="DX15" t="e">
        <f>VLOOKUP($B15&amp;"|"&amp;DX$13,#REF!,2,0)</f>
        <v>#REF!</v>
      </c>
      <c r="DY15" t="e">
        <f>VLOOKUP($B15&amp;"|"&amp;DY$13,#REF!,2,0)</f>
        <v>#REF!</v>
      </c>
      <c r="DZ15" t="e">
        <f>VLOOKUP($B15&amp;"|"&amp;DZ$13,#REF!,2,0)</f>
        <v>#REF!</v>
      </c>
      <c r="EA15" t="e">
        <f>VLOOKUP($B15&amp;"|"&amp;EA$13,#REF!,2,0)</f>
        <v>#REF!</v>
      </c>
      <c r="EB15" t="e">
        <f>VLOOKUP($B15&amp;"|"&amp;EB$13,#REF!,2,0)</f>
        <v>#REF!</v>
      </c>
      <c r="EC15" t="e">
        <f>VLOOKUP($B15&amp;"|"&amp;EC$13,#REF!,2,0)</f>
        <v>#REF!</v>
      </c>
      <c r="ED15" t="e">
        <f>VLOOKUP($B15&amp;"|"&amp;ED$13,#REF!,2,0)</f>
        <v>#REF!</v>
      </c>
      <c r="EE15" t="e">
        <f>VLOOKUP($B15&amp;"|"&amp;EE$13,#REF!,2,0)</f>
        <v>#REF!</v>
      </c>
      <c r="EF15" t="e">
        <f>VLOOKUP($B15&amp;"|"&amp;EF$13,#REF!,2,0)</f>
        <v>#REF!</v>
      </c>
      <c r="EG15" t="e">
        <f>VLOOKUP($B15&amp;"|"&amp;EG$13,#REF!,2,0)</f>
        <v>#REF!</v>
      </c>
      <c r="EH15" t="e">
        <f>VLOOKUP($B15&amp;"|"&amp;EH$13,#REF!,2,0)</f>
        <v>#REF!</v>
      </c>
      <c r="EI15" t="e">
        <f>VLOOKUP($B15&amp;"|"&amp;EI$13,#REF!,2,0)</f>
        <v>#REF!</v>
      </c>
      <c r="EJ15" t="e">
        <f>VLOOKUP($B15&amp;"|"&amp;EJ$13,#REF!,2,0)</f>
        <v>#REF!</v>
      </c>
      <c r="EK15" t="e">
        <f>VLOOKUP($B15&amp;"|"&amp;EK$13,#REF!,2,0)</f>
        <v>#REF!</v>
      </c>
      <c r="EL15" t="e">
        <f>VLOOKUP($B15&amp;"|"&amp;EL$13,#REF!,2,0)</f>
        <v>#REF!</v>
      </c>
      <c r="EM15" t="e">
        <f>VLOOKUP($B15&amp;"|"&amp;EM$13,#REF!,2,0)</f>
        <v>#REF!</v>
      </c>
      <c r="EN15" t="e">
        <f>VLOOKUP($B15&amp;"|"&amp;EN$13,#REF!,2,0)</f>
        <v>#REF!</v>
      </c>
      <c r="EO15" t="e">
        <f>VLOOKUP($B15&amp;"|"&amp;EO$13,#REF!,2,0)</f>
        <v>#REF!</v>
      </c>
      <c r="EP15" t="e">
        <f>VLOOKUP($B15&amp;"|"&amp;EP$13,#REF!,2,0)</f>
        <v>#REF!</v>
      </c>
      <c r="EQ15" t="e">
        <f>VLOOKUP($B15&amp;"|"&amp;EQ$13,#REF!,2,0)</f>
        <v>#REF!</v>
      </c>
      <c r="ER15" t="e">
        <f>VLOOKUP($B15&amp;"|"&amp;ER$13,#REF!,2,0)</f>
        <v>#REF!</v>
      </c>
      <c r="ES15" t="e">
        <f>VLOOKUP($B15&amp;"|"&amp;ES$13,#REF!,2,0)</f>
        <v>#REF!</v>
      </c>
      <c r="ET15" t="e">
        <f>VLOOKUP($B15&amp;"|"&amp;ET$13,#REF!,2,0)</f>
        <v>#REF!</v>
      </c>
      <c r="EU15" t="e">
        <f>VLOOKUP($B15&amp;"|"&amp;EU$13,#REF!,2,0)</f>
        <v>#REF!</v>
      </c>
      <c r="EV15" t="e">
        <f>VLOOKUP($B15&amp;"|"&amp;EV$13,#REF!,2,0)</f>
        <v>#REF!</v>
      </c>
      <c r="EW15" t="e">
        <f>VLOOKUP($B15&amp;"|"&amp;EW$13,#REF!,2,0)</f>
        <v>#REF!</v>
      </c>
      <c r="EX15" t="e">
        <f>VLOOKUP($B15&amp;"|"&amp;EX$13,#REF!,2,0)</f>
        <v>#REF!</v>
      </c>
      <c r="EY15" t="e">
        <f>VLOOKUP($B15&amp;"|"&amp;EY$13,#REF!,2,0)</f>
        <v>#REF!</v>
      </c>
      <c r="EZ15" t="e">
        <f>VLOOKUP($B15&amp;"|"&amp;EZ$13,#REF!,2,0)</f>
        <v>#REF!</v>
      </c>
      <c r="FA15" t="e">
        <f>VLOOKUP($B15&amp;"|"&amp;FA$13,#REF!,2,0)</f>
        <v>#REF!</v>
      </c>
      <c r="FB15" t="e">
        <f>VLOOKUP($B15&amp;"|"&amp;FB$13,#REF!,2,0)</f>
        <v>#REF!</v>
      </c>
      <c r="FC15" t="e">
        <f>VLOOKUP($B15&amp;"|"&amp;FC$13,#REF!,2,0)</f>
        <v>#REF!</v>
      </c>
      <c r="FD15" t="e">
        <f>VLOOKUP($B15&amp;"|"&amp;FD$13,#REF!,2,0)</f>
        <v>#REF!</v>
      </c>
      <c r="FE15" t="e">
        <f>VLOOKUP($B15&amp;"|"&amp;FE$13,#REF!,2,0)</f>
        <v>#REF!</v>
      </c>
      <c r="FF15" t="e">
        <f>VLOOKUP($B15&amp;"|"&amp;FF$13,#REF!,2,0)</f>
        <v>#REF!</v>
      </c>
      <c r="FG15" t="e">
        <f>VLOOKUP($B15&amp;"|"&amp;FG$13,#REF!,2,0)</f>
        <v>#REF!</v>
      </c>
      <c r="FH15" t="e">
        <f>VLOOKUP($B15&amp;"|"&amp;FH$13,#REF!,2,0)</f>
        <v>#REF!</v>
      </c>
      <c r="FI15" t="e">
        <f>VLOOKUP($B15&amp;"|"&amp;FI$13,#REF!,2,0)</f>
        <v>#REF!</v>
      </c>
      <c r="FJ15" t="e">
        <f>VLOOKUP($B15&amp;"|"&amp;FJ$13,#REF!,2,0)</f>
        <v>#REF!</v>
      </c>
      <c r="FK15" t="e">
        <f>VLOOKUP($B15&amp;"|"&amp;FK$13,#REF!,2,0)</f>
        <v>#REF!</v>
      </c>
      <c r="FL15" t="e">
        <f>VLOOKUP($B15&amp;"|"&amp;FL$13,#REF!,2,0)</f>
        <v>#REF!</v>
      </c>
      <c r="FM15" t="e">
        <f>VLOOKUP($B15&amp;"|"&amp;FM$13,#REF!,2,0)</f>
        <v>#REF!</v>
      </c>
      <c r="FN15" t="e">
        <f>VLOOKUP($B15&amp;"|"&amp;FN$13,#REF!,2,0)</f>
        <v>#REF!</v>
      </c>
      <c r="FO15" t="e">
        <f>VLOOKUP($B15&amp;"|"&amp;FO$13,#REF!,2,0)</f>
        <v>#REF!</v>
      </c>
      <c r="FP15" t="e">
        <f>VLOOKUP($B15&amp;"|"&amp;FP$13,#REF!,2,0)</f>
        <v>#REF!</v>
      </c>
      <c r="FQ15" t="e">
        <f>VLOOKUP($B15&amp;"|"&amp;FQ$13,#REF!,2,0)</f>
        <v>#REF!</v>
      </c>
      <c r="FR15" t="e">
        <f>VLOOKUP($B15&amp;"|"&amp;FR$13,#REF!,2,0)</f>
        <v>#REF!</v>
      </c>
      <c r="FS15" t="e">
        <f>VLOOKUP($B15&amp;"|"&amp;FS$13,#REF!,2,0)</f>
        <v>#REF!</v>
      </c>
      <c r="FT15" t="e">
        <f>VLOOKUP($B15&amp;"|"&amp;FT$13,#REF!,2,0)</f>
        <v>#REF!</v>
      </c>
      <c r="FU15" t="e">
        <f>VLOOKUP($B15&amp;"|"&amp;FU$13,#REF!,2,0)</f>
        <v>#REF!</v>
      </c>
      <c r="FV15" t="e">
        <f>VLOOKUP($B15&amp;"|"&amp;FV$13,#REF!,2,0)</f>
        <v>#REF!</v>
      </c>
      <c r="FW15" t="e">
        <f>VLOOKUP($B15&amp;"|"&amp;FW$13,#REF!,2,0)</f>
        <v>#REF!</v>
      </c>
      <c r="FX15" t="e">
        <f>VLOOKUP($B15&amp;"|"&amp;FX$13,#REF!,2,0)</f>
        <v>#REF!</v>
      </c>
      <c r="FY15" t="e">
        <f>VLOOKUP($B15&amp;"|"&amp;FY$13,#REF!,2,0)</f>
        <v>#REF!</v>
      </c>
      <c r="FZ15" t="e">
        <f>VLOOKUP($B15&amp;"|"&amp;FZ$13,#REF!,2,0)</f>
        <v>#REF!</v>
      </c>
      <c r="GA15" t="e">
        <f>VLOOKUP($B15&amp;"|"&amp;GA$13,#REF!,2,0)</f>
        <v>#REF!</v>
      </c>
      <c r="GB15" t="e">
        <f>VLOOKUP($B15&amp;"|"&amp;GB$13,#REF!,2,0)</f>
        <v>#REF!</v>
      </c>
      <c r="GC15" t="e">
        <f>VLOOKUP($B15&amp;"|"&amp;GC$13,#REF!,2,0)</f>
        <v>#REF!</v>
      </c>
      <c r="GD15" t="e">
        <f>VLOOKUP($B15&amp;"|"&amp;GD$13,#REF!,2,0)</f>
        <v>#REF!</v>
      </c>
      <c r="GE15" t="e">
        <f>VLOOKUP($B15&amp;"|"&amp;GE$13,#REF!,2,0)</f>
        <v>#REF!</v>
      </c>
      <c r="GF15" t="e">
        <f>VLOOKUP($B15&amp;"|"&amp;GF$13,#REF!,2,0)</f>
        <v>#REF!</v>
      </c>
      <c r="GG15" t="e">
        <f>VLOOKUP($B15&amp;"|"&amp;GG$13,#REF!,2,0)</f>
        <v>#REF!</v>
      </c>
      <c r="GH15" t="e">
        <f>VLOOKUP($B15&amp;"|"&amp;GH$13,#REF!,2,0)</f>
        <v>#REF!</v>
      </c>
      <c r="GI15" t="e">
        <f>VLOOKUP($B15&amp;"|"&amp;GI$13,#REF!,2,0)</f>
        <v>#REF!</v>
      </c>
      <c r="GJ15" t="e">
        <f>VLOOKUP($B15&amp;"|"&amp;GJ$13,#REF!,2,0)</f>
        <v>#REF!</v>
      </c>
      <c r="GK15" t="e">
        <f>VLOOKUP($B15&amp;"|"&amp;GK$13,#REF!,2,0)</f>
        <v>#REF!</v>
      </c>
      <c r="GL15" t="e">
        <f>VLOOKUP($B15&amp;"|"&amp;GL$13,#REF!,2,0)</f>
        <v>#REF!</v>
      </c>
      <c r="GM15" t="e">
        <f>VLOOKUP($B15&amp;"|"&amp;GM$13,#REF!,2,0)</f>
        <v>#REF!</v>
      </c>
      <c r="GN15" t="e">
        <f>VLOOKUP($B15&amp;"|"&amp;GN$13,#REF!,2,0)</f>
        <v>#REF!</v>
      </c>
      <c r="GO15" t="e">
        <f>VLOOKUP($B15&amp;"|"&amp;GO$13,#REF!,2,0)</f>
        <v>#REF!</v>
      </c>
      <c r="GP15" t="e">
        <f>VLOOKUP($B15&amp;"|"&amp;GP$13,#REF!,2,0)</f>
        <v>#REF!</v>
      </c>
      <c r="GQ15" t="e">
        <f>VLOOKUP($B15&amp;"|"&amp;GQ$13,#REF!,2,0)</f>
        <v>#REF!</v>
      </c>
      <c r="GR15" t="e">
        <f>VLOOKUP($B15&amp;"|"&amp;GR$13,#REF!,2,0)</f>
        <v>#REF!</v>
      </c>
      <c r="GS15" t="e">
        <f>VLOOKUP($B15&amp;"|"&amp;GS$13,#REF!,2,0)</f>
        <v>#REF!</v>
      </c>
      <c r="GT15" t="e">
        <f>VLOOKUP($B15&amp;"|"&amp;GT$13,#REF!,2,0)</f>
        <v>#REF!</v>
      </c>
      <c r="GU15" t="e">
        <f>VLOOKUP($B15&amp;"|"&amp;GU$13,#REF!,2,0)</f>
        <v>#REF!</v>
      </c>
      <c r="GV15" t="e">
        <f>VLOOKUP($B15&amp;"|"&amp;GV$13,#REF!,2,0)</f>
        <v>#REF!</v>
      </c>
      <c r="GW15" t="e">
        <f>VLOOKUP($B15&amp;"|"&amp;GW$13,#REF!,2,0)</f>
        <v>#REF!</v>
      </c>
      <c r="GX15" t="e">
        <f>VLOOKUP($B15&amp;"|"&amp;GX$13,#REF!,2,0)</f>
        <v>#REF!</v>
      </c>
      <c r="GY15" t="e">
        <f>VLOOKUP($B15&amp;"|"&amp;GY$13,#REF!,2,0)</f>
        <v>#REF!</v>
      </c>
      <c r="GZ15" t="e">
        <f>VLOOKUP($B15&amp;"|"&amp;GZ$13,#REF!,2,0)</f>
        <v>#REF!</v>
      </c>
      <c r="HA15" t="e">
        <f>VLOOKUP($B15&amp;"|"&amp;HA$13,#REF!,2,0)</f>
        <v>#REF!</v>
      </c>
      <c r="HB15" t="e">
        <f>VLOOKUP($B15&amp;"|"&amp;HB$13,#REF!,2,0)</f>
        <v>#REF!</v>
      </c>
      <c r="HC15" t="e">
        <f>VLOOKUP($B15&amp;"|"&amp;HC$13,#REF!,2,0)</f>
        <v>#REF!</v>
      </c>
      <c r="HD15" t="e">
        <f>VLOOKUP($B15&amp;"|"&amp;HD$13,#REF!,2,0)</f>
        <v>#REF!</v>
      </c>
      <c r="HE15" t="e">
        <f>VLOOKUP($B15&amp;"|"&amp;HE$13,#REF!,2,0)</f>
        <v>#REF!</v>
      </c>
      <c r="HF15" t="e">
        <f>VLOOKUP($B15&amp;"|"&amp;HF$13,#REF!,2,0)</f>
        <v>#REF!</v>
      </c>
      <c r="HG15" t="e">
        <f>VLOOKUP($B15&amp;"|"&amp;HG$13,#REF!,2,0)</f>
        <v>#REF!</v>
      </c>
      <c r="HH15" t="e">
        <f>VLOOKUP($B15&amp;"|"&amp;HH$13,#REF!,2,0)</f>
        <v>#REF!</v>
      </c>
      <c r="HI15" t="e">
        <f>VLOOKUP($B15&amp;"|"&amp;HI$13,#REF!,2,0)</f>
        <v>#REF!</v>
      </c>
      <c r="HJ15" t="e">
        <f>VLOOKUP($B15&amp;"|"&amp;HJ$13,#REF!,2,0)</f>
        <v>#REF!</v>
      </c>
      <c r="HK15" t="e">
        <f>VLOOKUP($B15&amp;"|"&amp;HK$13,#REF!,2,0)</f>
        <v>#REF!</v>
      </c>
      <c r="HL15" t="e">
        <f>VLOOKUP($B15&amp;"|"&amp;HL$13,#REF!,2,0)</f>
        <v>#REF!</v>
      </c>
      <c r="HM15" t="e">
        <f>VLOOKUP($B15&amp;"|"&amp;HM$13,#REF!,2,0)</f>
        <v>#REF!</v>
      </c>
      <c r="HN15" t="e">
        <f>VLOOKUP($B15&amp;"|"&amp;HN$13,#REF!,2,0)</f>
        <v>#REF!</v>
      </c>
      <c r="HO15" t="e">
        <f>VLOOKUP($B15&amp;"|"&amp;HO$13,#REF!,2,0)</f>
        <v>#REF!</v>
      </c>
      <c r="HP15" t="e">
        <f>VLOOKUP($B15&amp;"|"&amp;HP$13,#REF!,2,0)</f>
        <v>#REF!</v>
      </c>
      <c r="HQ15" t="e">
        <f>VLOOKUP($B15&amp;"|"&amp;HQ$13,#REF!,2,0)</f>
        <v>#REF!</v>
      </c>
      <c r="HR15" t="e">
        <f>VLOOKUP($B15&amp;"|"&amp;HR$13,#REF!,2,0)</f>
        <v>#REF!</v>
      </c>
      <c r="HS15" t="e">
        <f>VLOOKUP($B15&amp;"|"&amp;HS$13,#REF!,2,0)</f>
        <v>#REF!</v>
      </c>
      <c r="HT15" t="e">
        <f>VLOOKUP($B15&amp;"|"&amp;HT$13,#REF!,2,0)</f>
        <v>#REF!</v>
      </c>
      <c r="HU15" t="e">
        <f>VLOOKUP($B15&amp;"|"&amp;HU$13,#REF!,2,0)</f>
        <v>#REF!</v>
      </c>
      <c r="HV15" t="e">
        <f>VLOOKUP($B15&amp;"|"&amp;HV$13,#REF!,2,0)</f>
        <v>#REF!</v>
      </c>
      <c r="HW15" t="e">
        <f>VLOOKUP($B15&amp;"|"&amp;HW$13,#REF!,2,0)</f>
        <v>#REF!</v>
      </c>
      <c r="HX15" t="e">
        <f>VLOOKUP($B15&amp;"|"&amp;HX$13,#REF!,2,0)</f>
        <v>#REF!</v>
      </c>
      <c r="HY15" t="e">
        <f>VLOOKUP($B15&amp;"|"&amp;HY$13,#REF!,2,0)</f>
        <v>#REF!</v>
      </c>
      <c r="HZ15" t="e">
        <f>VLOOKUP($B15&amp;"|"&amp;HZ$13,#REF!,2,0)</f>
        <v>#REF!</v>
      </c>
      <c r="IA15" t="e">
        <f>VLOOKUP($B15&amp;"|"&amp;IA$13,#REF!,2,0)</f>
        <v>#REF!</v>
      </c>
      <c r="IB15" t="e">
        <f>VLOOKUP($B15&amp;"|"&amp;IB$13,#REF!,2,0)</f>
        <v>#REF!</v>
      </c>
      <c r="IC15" t="e">
        <f>VLOOKUP($B15&amp;"|"&amp;IC$13,#REF!,2,0)</f>
        <v>#REF!</v>
      </c>
      <c r="ID15" t="e">
        <f>VLOOKUP($B15&amp;"|"&amp;ID$13,#REF!,2,0)</f>
        <v>#REF!</v>
      </c>
      <c r="IE15" t="e">
        <f>VLOOKUP($B15&amp;"|"&amp;IE$13,#REF!,2,0)</f>
        <v>#REF!</v>
      </c>
      <c r="IF15" t="e">
        <f>VLOOKUP($B15&amp;"|"&amp;IF$13,#REF!,2,0)</f>
        <v>#REF!</v>
      </c>
      <c r="IG15" t="e">
        <f>VLOOKUP($B15&amp;"|"&amp;IG$13,#REF!,2,0)</f>
        <v>#REF!</v>
      </c>
      <c r="IH15" t="e">
        <f>VLOOKUP($B15&amp;"|"&amp;IH$13,#REF!,2,0)</f>
        <v>#REF!</v>
      </c>
      <c r="II15" t="e">
        <f>VLOOKUP($B15&amp;"|"&amp;II$13,#REF!,2,0)</f>
        <v>#REF!</v>
      </c>
      <c r="IJ15" t="e">
        <f>VLOOKUP($B15&amp;"|"&amp;IJ$13,#REF!,2,0)</f>
        <v>#REF!</v>
      </c>
      <c r="IK15" t="e">
        <f>VLOOKUP($B15&amp;"|"&amp;IK$13,#REF!,2,0)</f>
        <v>#REF!</v>
      </c>
      <c r="IL15" t="e">
        <f>VLOOKUP($B15&amp;"|"&amp;IL$13,#REF!,2,0)</f>
        <v>#REF!</v>
      </c>
      <c r="IM15" t="e">
        <f>VLOOKUP($B15&amp;"|"&amp;IM$13,#REF!,2,0)</f>
        <v>#REF!</v>
      </c>
      <c r="IN15" t="e">
        <f>VLOOKUP($B15&amp;"|"&amp;IN$13,#REF!,2,0)</f>
        <v>#REF!</v>
      </c>
      <c r="IO15" t="e">
        <f>VLOOKUP($B15&amp;"|"&amp;IO$13,#REF!,2,0)</f>
        <v>#REF!</v>
      </c>
      <c r="IP15" t="e">
        <f>VLOOKUP($B15&amp;"|"&amp;IP$13,#REF!,2,0)</f>
        <v>#REF!</v>
      </c>
      <c r="IQ15" t="e">
        <f>VLOOKUP($B15&amp;"|"&amp;IQ$13,#REF!,2,0)</f>
        <v>#REF!</v>
      </c>
      <c r="IR15" t="e">
        <f>VLOOKUP($B15&amp;"|"&amp;IR$13,#REF!,2,0)</f>
        <v>#REF!</v>
      </c>
      <c r="IS15" t="e">
        <f>VLOOKUP($B15&amp;"|"&amp;IS$13,#REF!,2,0)</f>
        <v>#REF!</v>
      </c>
      <c r="IT15" t="e">
        <f>VLOOKUP($B15&amp;"|"&amp;IT$13,#REF!,2,0)</f>
        <v>#REF!</v>
      </c>
      <c r="IU15" t="e">
        <f>VLOOKUP($B15&amp;"|"&amp;IU$13,#REF!,2,0)</f>
        <v>#REF!</v>
      </c>
      <c r="IV15" t="e">
        <f>VLOOKUP($B15&amp;"|"&amp;IV$13,#REF!,2,0)</f>
        <v>#REF!</v>
      </c>
      <c r="IW15" t="e">
        <f>VLOOKUP($B15&amp;"|"&amp;IW$13,#REF!,2,0)</f>
        <v>#REF!</v>
      </c>
      <c r="IX15" t="e">
        <f>VLOOKUP($B15&amp;"|"&amp;IX$13,#REF!,2,0)</f>
        <v>#REF!</v>
      </c>
      <c r="IY15" t="e">
        <f>VLOOKUP($B15&amp;"|"&amp;IY$13,#REF!,2,0)</f>
        <v>#REF!</v>
      </c>
      <c r="IZ15" t="e">
        <f>VLOOKUP($B15&amp;"|"&amp;IZ$13,#REF!,2,0)</f>
        <v>#REF!</v>
      </c>
      <c r="JA15" t="e">
        <f>VLOOKUP($B15&amp;"|"&amp;JA$13,#REF!,2,0)</f>
        <v>#REF!</v>
      </c>
      <c r="JB15" t="e">
        <f>VLOOKUP($B15&amp;"|"&amp;JB$13,#REF!,2,0)</f>
        <v>#REF!</v>
      </c>
      <c r="JC15" t="e">
        <f>VLOOKUP($B15&amp;"|"&amp;JC$13,#REF!,2,0)</f>
        <v>#REF!</v>
      </c>
      <c r="JD15" t="e">
        <f>VLOOKUP($B15&amp;"|"&amp;JD$13,#REF!,2,0)</f>
        <v>#REF!</v>
      </c>
      <c r="JE15" t="e">
        <f>VLOOKUP($B15&amp;"|"&amp;JE$13,#REF!,2,0)</f>
        <v>#REF!</v>
      </c>
      <c r="JF15" t="e">
        <f>VLOOKUP($B15&amp;"|"&amp;JF$13,#REF!,2,0)</f>
        <v>#REF!</v>
      </c>
      <c r="JG15" t="e">
        <f>VLOOKUP($B15&amp;"|"&amp;JG$13,#REF!,2,0)</f>
        <v>#REF!</v>
      </c>
      <c r="JH15" t="e">
        <f>VLOOKUP($B15&amp;"|"&amp;JH$13,#REF!,2,0)</f>
        <v>#REF!</v>
      </c>
      <c r="JI15" t="e">
        <f>VLOOKUP($B15&amp;"|"&amp;JI$13,#REF!,2,0)</f>
        <v>#REF!</v>
      </c>
      <c r="JJ15" t="e">
        <f>VLOOKUP($B15&amp;"|"&amp;JJ$13,#REF!,2,0)</f>
        <v>#REF!</v>
      </c>
      <c r="JK15" t="e">
        <f>VLOOKUP($B15&amp;"|"&amp;JK$13,#REF!,2,0)</f>
        <v>#REF!</v>
      </c>
      <c r="JL15" t="e">
        <f>VLOOKUP($B15&amp;"|"&amp;JL$13,#REF!,2,0)</f>
        <v>#REF!</v>
      </c>
      <c r="JM15" t="e">
        <f>VLOOKUP($B15&amp;"|"&amp;JM$13,#REF!,2,0)</f>
        <v>#REF!</v>
      </c>
      <c r="JN15" t="e">
        <f>VLOOKUP($B15&amp;"|"&amp;JN$13,#REF!,2,0)</f>
        <v>#REF!</v>
      </c>
      <c r="JO15" t="e">
        <f>VLOOKUP($B15&amp;"|"&amp;JO$13,#REF!,2,0)</f>
        <v>#REF!</v>
      </c>
      <c r="JP15" t="e">
        <f>VLOOKUP($B15&amp;"|"&amp;JP$13,#REF!,2,0)</f>
        <v>#REF!</v>
      </c>
      <c r="JQ15" t="e">
        <f>VLOOKUP($B15&amp;"|"&amp;JQ$13,#REF!,2,0)</f>
        <v>#REF!</v>
      </c>
      <c r="JR15" t="e">
        <f>VLOOKUP($B15&amp;"|"&amp;JR$13,#REF!,2,0)</f>
        <v>#REF!</v>
      </c>
      <c r="JS15" t="e">
        <f>VLOOKUP($B15&amp;"|"&amp;JS$13,#REF!,2,0)</f>
        <v>#REF!</v>
      </c>
      <c r="JT15" t="e">
        <f>VLOOKUP($B15&amp;"|"&amp;JT$13,#REF!,2,0)</f>
        <v>#REF!</v>
      </c>
      <c r="JU15" t="e">
        <f>VLOOKUP($B15&amp;"|"&amp;JU$13,#REF!,2,0)</f>
        <v>#REF!</v>
      </c>
      <c r="JV15" t="e">
        <f>VLOOKUP($B15&amp;"|"&amp;JV$13,#REF!,2,0)</f>
        <v>#REF!</v>
      </c>
      <c r="JW15" t="e">
        <f>VLOOKUP($B15&amp;"|"&amp;JW$13,#REF!,2,0)</f>
        <v>#REF!</v>
      </c>
      <c r="JX15" t="e">
        <f>VLOOKUP($B15&amp;"|"&amp;JX$13,#REF!,2,0)</f>
        <v>#REF!</v>
      </c>
      <c r="JY15" t="e">
        <f>VLOOKUP($B15&amp;"|"&amp;JY$13,#REF!,2,0)</f>
        <v>#REF!</v>
      </c>
      <c r="JZ15" t="e">
        <f>VLOOKUP($B15&amp;"|"&amp;JZ$13,#REF!,2,0)</f>
        <v>#REF!</v>
      </c>
      <c r="KA15" t="e">
        <f>VLOOKUP($B15&amp;"|"&amp;KA$13,#REF!,2,0)</f>
        <v>#REF!</v>
      </c>
      <c r="KB15" t="e">
        <f>VLOOKUP($B15&amp;"|"&amp;KB$13,#REF!,2,0)</f>
        <v>#REF!</v>
      </c>
      <c r="KC15" t="e">
        <f>VLOOKUP($B15&amp;"|"&amp;KC$13,#REF!,2,0)</f>
        <v>#REF!</v>
      </c>
      <c r="KD15" t="e">
        <f>VLOOKUP($B15&amp;"|"&amp;KD$13,#REF!,2,0)</f>
        <v>#REF!</v>
      </c>
      <c r="KE15" t="e">
        <f>VLOOKUP($B15&amp;"|"&amp;KE$13,#REF!,2,0)</f>
        <v>#REF!</v>
      </c>
      <c r="KF15" t="e">
        <f>VLOOKUP($B15&amp;"|"&amp;KF$13,#REF!,2,0)</f>
        <v>#REF!</v>
      </c>
      <c r="KG15" t="e">
        <f>VLOOKUP($B15&amp;"|"&amp;KG$13,#REF!,2,0)</f>
        <v>#REF!</v>
      </c>
      <c r="KH15" t="e">
        <f>VLOOKUP($B15&amp;"|"&amp;KH$13,#REF!,2,0)</f>
        <v>#REF!</v>
      </c>
      <c r="KI15" t="e">
        <f>VLOOKUP($B15&amp;"|"&amp;KI$13,#REF!,2,0)</f>
        <v>#REF!</v>
      </c>
      <c r="KJ15" t="e">
        <f>VLOOKUP($B15&amp;"|"&amp;KJ$13,#REF!,2,0)</f>
        <v>#REF!</v>
      </c>
      <c r="KK15" t="e">
        <f>VLOOKUP($B15&amp;"|"&amp;KK$13,#REF!,2,0)</f>
        <v>#REF!</v>
      </c>
      <c r="KL15" t="e">
        <f>VLOOKUP($B15&amp;"|"&amp;KL$13,#REF!,2,0)</f>
        <v>#REF!</v>
      </c>
      <c r="KM15" t="e">
        <f>VLOOKUP($B15&amp;"|"&amp;KM$13,#REF!,2,0)</f>
        <v>#REF!</v>
      </c>
      <c r="KN15" t="e">
        <f>VLOOKUP($B15&amp;"|"&amp;KN$13,#REF!,2,0)</f>
        <v>#REF!</v>
      </c>
      <c r="KO15" t="e">
        <f>VLOOKUP($B15&amp;"|"&amp;KO$13,#REF!,2,0)</f>
        <v>#REF!</v>
      </c>
      <c r="KP15" t="e">
        <f>VLOOKUP($B15&amp;"|"&amp;KP$13,#REF!,2,0)</f>
        <v>#REF!</v>
      </c>
      <c r="KQ15" t="e">
        <f>VLOOKUP($B15&amp;"|"&amp;KQ$13,#REF!,2,0)</f>
        <v>#REF!</v>
      </c>
      <c r="KR15" t="e">
        <f>VLOOKUP($B15&amp;"|"&amp;KR$13,#REF!,2,0)</f>
        <v>#REF!</v>
      </c>
      <c r="KS15" t="e">
        <f>VLOOKUP($B15&amp;"|"&amp;KS$13,#REF!,2,0)</f>
        <v>#REF!</v>
      </c>
      <c r="KT15" t="e">
        <f>VLOOKUP($B15&amp;"|"&amp;KT$13,#REF!,2,0)</f>
        <v>#REF!</v>
      </c>
      <c r="KU15" t="e">
        <f>VLOOKUP($B15&amp;"|"&amp;KU$13,#REF!,2,0)</f>
        <v>#REF!</v>
      </c>
      <c r="KV15" t="e">
        <f>VLOOKUP($B15&amp;"|"&amp;KV$13,#REF!,2,0)</f>
        <v>#REF!</v>
      </c>
      <c r="KW15" t="e">
        <f>VLOOKUP($B15&amp;"|"&amp;KW$13,#REF!,2,0)</f>
        <v>#REF!</v>
      </c>
      <c r="KX15" t="e">
        <f>VLOOKUP($B15&amp;"|"&amp;KX$13,#REF!,2,0)</f>
        <v>#REF!</v>
      </c>
      <c r="KY15" t="e">
        <f>VLOOKUP($B15&amp;"|"&amp;KY$13,#REF!,2,0)</f>
        <v>#REF!</v>
      </c>
      <c r="KZ15" t="e">
        <f>VLOOKUP($B15&amp;"|"&amp;KZ$13,#REF!,2,0)</f>
        <v>#REF!</v>
      </c>
      <c r="LA15" t="e">
        <f>VLOOKUP($B15&amp;"|"&amp;LA$13,#REF!,2,0)</f>
        <v>#REF!</v>
      </c>
      <c r="LB15" t="e">
        <f>VLOOKUP($B15&amp;"|"&amp;LB$13,#REF!,2,0)</f>
        <v>#REF!</v>
      </c>
      <c r="LC15" t="e">
        <f>VLOOKUP($B15&amp;"|"&amp;LC$13,#REF!,2,0)</f>
        <v>#REF!</v>
      </c>
      <c r="LD15" t="e">
        <f>VLOOKUP($B15&amp;"|"&amp;LD$13,#REF!,2,0)</f>
        <v>#REF!</v>
      </c>
      <c r="LE15" t="e">
        <f>VLOOKUP($B15&amp;"|"&amp;LE$13,#REF!,2,0)</f>
        <v>#REF!</v>
      </c>
      <c r="LF15" t="e">
        <f>VLOOKUP($B15&amp;"|"&amp;LF$13,#REF!,2,0)</f>
        <v>#REF!</v>
      </c>
      <c r="LG15" t="e">
        <f>VLOOKUP($B15&amp;"|"&amp;LG$13,#REF!,2,0)</f>
        <v>#REF!</v>
      </c>
      <c r="LH15" t="e">
        <f>VLOOKUP($B15&amp;"|"&amp;LH$13,#REF!,2,0)</f>
        <v>#REF!</v>
      </c>
      <c r="LI15" t="e">
        <f>VLOOKUP($B15&amp;"|"&amp;LI$13,#REF!,2,0)</f>
        <v>#REF!</v>
      </c>
      <c r="LJ15" t="e">
        <f>VLOOKUP($B15&amp;"|"&amp;LJ$13,#REF!,2,0)</f>
        <v>#REF!</v>
      </c>
      <c r="LK15" t="e">
        <f>VLOOKUP($B15&amp;"|"&amp;LK$13,#REF!,2,0)</f>
        <v>#REF!</v>
      </c>
      <c r="LL15" t="e">
        <f>VLOOKUP($B15&amp;"|"&amp;LL$13,#REF!,2,0)</f>
        <v>#REF!</v>
      </c>
      <c r="LM15" t="e">
        <f>VLOOKUP($B15&amp;"|"&amp;LM$13,#REF!,2,0)</f>
        <v>#REF!</v>
      </c>
      <c r="LN15" t="e">
        <f>VLOOKUP($B15&amp;"|"&amp;LN$13,#REF!,2,0)</f>
        <v>#REF!</v>
      </c>
      <c r="LO15" t="e">
        <f>VLOOKUP($B15&amp;"|"&amp;LO$13,#REF!,2,0)</f>
        <v>#REF!</v>
      </c>
      <c r="LP15" t="e">
        <f>VLOOKUP($B15&amp;"|"&amp;LP$13,#REF!,2,0)</f>
        <v>#REF!</v>
      </c>
      <c r="LQ15" t="e">
        <f>VLOOKUP($B15&amp;"|"&amp;LQ$13,#REF!,2,0)</f>
        <v>#REF!</v>
      </c>
      <c r="LR15" t="e">
        <f>VLOOKUP($B15&amp;"|"&amp;LR$13,#REF!,2,0)</f>
        <v>#REF!</v>
      </c>
      <c r="LS15" t="e">
        <f>VLOOKUP($B15&amp;"|"&amp;LS$13,#REF!,2,0)</f>
        <v>#REF!</v>
      </c>
      <c r="LT15" t="e">
        <f>VLOOKUP($B15&amp;"|"&amp;LT$13,#REF!,2,0)</f>
        <v>#REF!</v>
      </c>
      <c r="LU15" t="e">
        <f>VLOOKUP($B15&amp;"|"&amp;LU$13,#REF!,2,0)</f>
        <v>#REF!</v>
      </c>
      <c r="LV15" t="e">
        <f>VLOOKUP($B15&amp;"|"&amp;LV$13,#REF!,2,0)</f>
        <v>#REF!</v>
      </c>
      <c r="LW15" t="e">
        <f>VLOOKUP($B15&amp;"|"&amp;LW$13,#REF!,2,0)</f>
        <v>#REF!</v>
      </c>
      <c r="LX15" t="e">
        <f>VLOOKUP($B15&amp;"|"&amp;LX$13,#REF!,2,0)</f>
        <v>#REF!</v>
      </c>
      <c r="LY15" t="e">
        <f>VLOOKUP($B15&amp;"|"&amp;LY$13,#REF!,2,0)</f>
        <v>#REF!</v>
      </c>
      <c r="LZ15" t="e">
        <f>VLOOKUP($B15&amp;"|"&amp;LZ$13,#REF!,2,0)</f>
        <v>#REF!</v>
      </c>
      <c r="MA15" t="e">
        <f>VLOOKUP($B15&amp;"|"&amp;MA$13,#REF!,2,0)</f>
        <v>#REF!</v>
      </c>
      <c r="MB15" t="e">
        <f>VLOOKUP($B15&amp;"|"&amp;MB$13,#REF!,2,0)</f>
        <v>#REF!</v>
      </c>
      <c r="MC15" t="e">
        <f>VLOOKUP($B15&amp;"|"&amp;MC$13,#REF!,2,0)</f>
        <v>#REF!</v>
      </c>
      <c r="MD15" t="e">
        <f>VLOOKUP($B15&amp;"|"&amp;MD$13,#REF!,2,0)</f>
        <v>#REF!</v>
      </c>
      <c r="ME15" t="e">
        <f>VLOOKUP($B15&amp;"|"&amp;ME$13,#REF!,2,0)</f>
        <v>#REF!</v>
      </c>
      <c r="MF15" t="e">
        <f>VLOOKUP($B15&amp;"|"&amp;MF$13,#REF!,2,0)</f>
        <v>#REF!</v>
      </c>
      <c r="MG15" t="e">
        <f>VLOOKUP($B15&amp;"|"&amp;MG$13,#REF!,2,0)</f>
        <v>#REF!</v>
      </c>
      <c r="MH15" t="e">
        <f>VLOOKUP($B15&amp;"|"&amp;MH$13,#REF!,2,0)</f>
        <v>#REF!</v>
      </c>
      <c r="MI15" t="e">
        <f>VLOOKUP($B15&amp;"|"&amp;MI$13,#REF!,2,0)</f>
        <v>#REF!</v>
      </c>
      <c r="MJ15" t="e">
        <f>VLOOKUP($B15&amp;"|"&amp;MJ$13,#REF!,2,0)</f>
        <v>#REF!</v>
      </c>
      <c r="MK15" t="e">
        <f>VLOOKUP($B15&amp;"|"&amp;MK$13,#REF!,2,0)</f>
        <v>#REF!</v>
      </c>
      <c r="ML15" t="e">
        <f>VLOOKUP($B15&amp;"|"&amp;ML$13,#REF!,2,0)</f>
        <v>#REF!</v>
      </c>
      <c r="MM15" t="e">
        <f>VLOOKUP($B15&amp;"|"&amp;MM$13,#REF!,2,0)</f>
        <v>#REF!</v>
      </c>
      <c r="MN15" t="e">
        <f>VLOOKUP($B15&amp;"|"&amp;MN$13,#REF!,2,0)</f>
        <v>#REF!</v>
      </c>
      <c r="MO15" t="e">
        <f>VLOOKUP($B15&amp;"|"&amp;MO$13,#REF!,2,0)</f>
        <v>#REF!</v>
      </c>
      <c r="MP15" t="e">
        <f>VLOOKUP($B15&amp;"|"&amp;MP$13,#REF!,2,0)</f>
        <v>#REF!</v>
      </c>
      <c r="MQ15" t="e">
        <f>VLOOKUP($B15&amp;"|"&amp;MQ$13,#REF!,2,0)</f>
        <v>#REF!</v>
      </c>
      <c r="MR15" t="e">
        <f>VLOOKUP($B15&amp;"|"&amp;MR$13,#REF!,2,0)</f>
        <v>#REF!</v>
      </c>
      <c r="MS15" t="e">
        <f>VLOOKUP($B15&amp;"|"&amp;MS$13,#REF!,2,0)</f>
        <v>#REF!</v>
      </c>
      <c r="MT15" t="e">
        <f>VLOOKUP($B15&amp;"|"&amp;MT$13,#REF!,2,0)</f>
        <v>#REF!</v>
      </c>
      <c r="MU15" t="e">
        <f>VLOOKUP($B15&amp;"|"&amp;MU$13,#REF!,2,0)</f>
        <v>#REF!</v>
      </c>
      <c r="MV15" t="e">
        <f>VLOOKUP($B15&amp;"|"&amp;MV$13,#REF!,2,0)</f>
        <v>#REF!</v>
      </c>
      <c r="MW15" t="e">
        <f>VLOOKUP($B15&amp;"|"&amp;MW$13,#REF!,2,0)</f>
        <v>#REF!</v>
      </c>
      <c r="MX15" t="e">
        <f>VLOOKUP($B15&amp;"|"&amp;MX$13,#REF!,2,0)</f>
        <v>#REF!</v>
      </c>
      <c r="MY15" t="e">
        <f>VLOOKUP($B15&amp;"|"&amp;MY$13,#REF!,2,0)</f>
        <v>#REF!</v>
      </c>
      <c r="MZ15" t="e">
        <f>VLOOKUP($B15&amp;"|"&amp;MZ$13,#REF!,2,0)</f>
        <v>#REF!</v>
      </c>
      <c r="NA15" t="e">
        <f>VLOOKUP($B15&amp;"|"&amp;NA$13,#REF!,2,0)</f>
        <v>#REF!</v>
      </c>
      <c r="NB15" t="e">
        <f>VLOOKUP($B15&amp;"|"&amp;NB$13,#REF!,2,0)</f>
        <v>#REF!</v>
      </c>
      <c r="NC15" t="e">
        <f>VLOOKUP($B15&amp;"|"&amp;NC$13,#REF!,2,0)</f>
        <v>#REF!</v>
      </c>
      <c r="ND15" t="e">
        <f>VLOOKUP($B15&amp;"|"&amp;ND$13,#REF!,2,0)</f>
        <v>#REF!</v>
      </c>
      <c r="NE15" t="e">
        <f>VLOOKUP($B15&amp;"|"&amp;NE$13,#REF!,2,0)</f>
        <v>#REF!</v>
      </c>
      <c r="NF15" t="e">
        <f>VLOOKUP($B15&amp;"|"&amp;NF$13,#REF!,2,0)</f>
        <v>#REF!</v>
      </c>
      <c r="NG15" t="e">
        <f>VLOOKUP($B15&amp;"|"&amp;NG$13,#REF!,2,0)</f>
        <v>#REF!</v>
      </c>
      <c r="NH15" t="e">
        <f>VLOOKUP($B15&amp;"|"&amp;NH$13,#REF!,2,0)</f>
        <v>#REF!</v>
      </c>
      <c r="NI15" t="e">
        <f>VLOOKUP($B15&amp;"|"&amp;NI$13,#REF!,2,0)</f>
        <v>#REF!</v>
      </c>
      <c r="NJ15" t="e">
        <f>VLOOKUP($B15&amp;"|"&amp;NJ$13,#REF!,2,0)</f>
        <v>#REF!</v>
      </c>
      <c r="NK15" t="e">
        <f>VLOOKUP($B15&amp;"|"&amp;NK$13,#REF!,2,0)</f>
        <v>#REF!</v>
      </c>
      <c r="NL15" t="e">
        <f>VLOOKUP($B15&amp;"|"&amp;NL$13,#REF!,2,0)</f>
        <v>#REF!</v>
      </c>
      <c r="NM15" t="e">
        <f>VLOOKUP($B15&amp;"|"&amp;NM$13,#REF!,2,0)</f>
        <v>#REF!</v>
      </c>
      <c r="NN15" t="e">
        <f>VLOOKUP($B15&amp;"|"&amp;NN$13,#REF!,2,0)</f>
        <v>#REF!</v>
      </c>
      <c r="NO15" t="e">
        <f>VLOOKUP($B15&amp;"|"&amp;NO$13,#REF!,2,0)</f>
        <v>#REF!</v>
      </c>
      <c r="NP15" t="e">
        <f>VLOOKUP($B15&amp;"|"&amp;NP$13,#REF!,2,0)</f>
        <v>#REF!</v>
      </c>
      <c r="NQ15" t="e">
        <f>VLOOKUP($B15&amp;"|"&amp;NQ$13,#REF!,2,0)</f>
        <v>#REF!</v>
      </c>
      <c r="NR15" t="e">
        <f>VLOOKUP($B15&amp;"|"&amp;NR$13,#REF!,2,0)</f>
        <v>#REF!</v>
      </c>
      <c r="NS15" t="e">
        <f>VLOOKUP($B15&amp;"|"&amp;NS$13,#REF!,2,0)</f>
        <v>#REF!</v>
      </c>
      <c r="NT15" t="e">
        <f>VLOOKUP($B15&amp;"|"&amp;NT$13,#REF!,2,0)</f>
        <v>#REF!</v>
      </c>
      <c r="NU15" t="e">
        <f>VLOOKUP($B15&amp;"|"&amp;NU$13,#REF!,2,0)</f>
        <v>#REF!</v>
      </c>
      <c r="NV15" t="e">
        <f>VLOOKUP($B15&amp;"|"&amp;NV$13,#REF!,2,0)</f>
        <v>#REF!</v>
      </c>
      <c r="NW15" t="e">
        <f>VLOOKUP($B15&amp;"|"&amp;NW$13,#REF!,2,0)</f>
        <v>#REF!</v>
      </c>
      <c r="NX15" t="e">
        <f>VLOOKUP($B15&amp;"|"&amp;NX$13,#REF!,2,0)</f>
        <v>#REF!</v>
      </c>
      <c r="NY15" t="e">
        <f>VLOOKUP($B15&amp;"|"&amp;NY$13,#REF!,2,0)</f>
        <v>#REF!</v>
      </c>
      <c r="NZ15" t="e">
        <f>VLOOKUP($B15&amp;"|"&amp;NZ$13,#REF!,2,0)</f>
        <v>#REF!</v>
      </c>
      <c r="OA15" t="e">
        <f>VLOOKUP($B15&amp;"|"&amp;OA$13,#REF!,2,0)</f>
        <v>#REF!</v>
      </c>
      <c r="OB15" t="e">
        <f>VLOOKUP($B15&amp;"|"&amp;OB$13,#REF!,2,0)</f>
        <v>#REF!</v>
      </c>
      <c r="OC15" t="e">
        <f>VLOOKUP($B15&amp;"|"&amp;OC$13,#REF!,2,0)</f>
        <v>#REF!</v>
      </c>
      <c r="OD15" t="e">
        <f>VLOOKUP($B15&amp;"|"&amp;OD$13,#REF!,2,0)</f>
        <v>#REF!</v>
      </c>
      <c r="OE15" t="e">
        <f>VLOOKUP($B15&amp;"|"&amp;OE$13,#REF!,2,0)</f>
        <v>#REF!</v>
      </c>
      <c r="OF15" t="e">
        <f>VLOOKUP($B15&amp;"|"&amp;OF$13,#REF!,2,0)</f>
        <v>#REF!</v>
      </c>
      <c r="OG15" t="e">
        <f>VLOOKUP($B15&amp;"|"&amp;OG$13,#REF!,2,0)</f>
        <v>#REF!</v>
      </c>
      <c r="OH15" t="e">
        <f>VLOOKUP($B15&amp;"|"&amp;OH$13,#REF!,2,0)</f>
        <v>#REF!</v>
      </c>
    </row>
    <row r="16" spans="1:398" ht="26.4">
      <c r="A16" s="3" t="s">
        <v>488</v>
      </c>
      <c r="B16" s="67" t="s">
        <v>479</v>
      </c>
      <c r="C16" t="e">
        <f>VLOOKUP($B16&amp;"|"&amp;C$13,#REF!,2,0)</f>
        <v>#REF!</v>
      </c>
      <c r="D16" t="e">
        <f>VLOOKUP($B16&amp;"|"&amp;D$13,#REF!,2,0)</f>
        <v>#REF!</v>
      </c>
      <c r="E16" t="e">
        <f>VLOOKUP($B16&amp;"|"&amp;E$13,#REF!,2,0)</f>
        <v>#REF!</v>
      </c>
      <c r="F16" t="e">
        <f>VLOOKUP($B16&amp;"|"&amp;F$13,#REF!,2,0)</f>
        <v>#REF!</v>
      </c>
      <c r="G16" t="e">
        <f>VLOOKUP($B16&amp;"|"&amp;G$13,#REF!,2,0)</f>
        <v>#REF!</v>
      </c>
      <c r="H16" t="e">
        <f>VLOOKUP($B16&amp;"|"&amp;H$13,#REF!,2,0)</f>
        <v>#REF!</v>
      </c>
      <c r="I16" t="e">
        <f>VLOOKUP($B16&amp;"|"&amp;I$13,#REF!,2,0)</f>
        <v>#REF!</v>
      </c>
      <c r="J16" t="e">
        <f>VLOOKUP($B16&amp;"|"&amp;J$13,#REF!,2,0)</f>
        <v>#REF!</v>
      </c>
      <c r="K16" t="e">
        <f>VLOOKUP($B16&amp;"|"&amp;K$13,#REF!,2,0)</f>
        <v>#REF!</v>
      </c>
      <c r="L16" t="e">
        <f>VLOOKUP($B16&amp;"|"&amp;L$13,#REF!,2,0)</f>
        <v>#REF!</v>
      </c>
      <c r="M16" t="e">
        <f>VLOOKUP($B16&amp;"|"&amp;M$13,#REF!,2,0)</f>
        <v>#REF!</v>
      </c>
      <c r="N16" t="e">
        <f>VLOOKUP($B16&amp;"|"&amp;N$13,#REF!,2,0)</f>
        <v>#REF!</v>
      </c>
      <c r="O16" t="e">
        <f>VLOOKUP($B16&amp;"|"&amp;O$13,#REF!,2,0)</f>
        <v>#REF!</v>
      </c>
      <c r="P16" t="e">
        <f>VLOOKUP($B16&amp;"|"&amp;P$13,#REF!,2,0)</f>
        <v>#REF!</v>
      </c>
      <c r="Q16" t="e">
        <f>VLOOKUP($B16&amp;"|"&amp;Q$13,#REF!,2,0)</f>
        <v>#REF!</v>
      </c>
      <c r="R16" t="e">
        <f>VLOOKUP($B16&amp;"|"&amp;R$13,#REF!,2,0)</f>
        <v>#REF!</v>
      </c>
      <c r="S16" t="e">
        <f>VLOOKUP($B16&amp;"|"&amp;S$13,#REF!,2,0)</f>
        <v>#REF!</v>
      </c>
      <c r="T16" t="e">
        <f>VLOOKUP($B16&amp;"|"&amp;T$13,#REF!,2,0)</f>
        <v>#REF!</v>
      </c>
      <c r="U16" t="e">
        <f>VLOOKUP($B16&amp;"|"&amp;U$13,#REF!,2,0)</f>
        <v>#REF!</v>
      </c>
      <c r="V16" t="e">
        <f>VLOOKUP($B16&amp;"|"&amp;V$13,#REF!,2,0)</f>
        <v>#REF!</v>
      </c>
      <c r="W16" t="e">
        <f>VLOOKUP($B16&amp;"|"&amp;W$13,#REF!,2,0)</f>
        <v>#REF!</v>
      </c>
      <c r="X16" t="e">
        <f>VLOOKUP($B16&amp;"|"&amp;X$13,#REF!,2,0)</f>
        <v>#REF!</v>
      </c>
      <c r="Y16" t="e">
        <f>VLOOKUP($B16&amp;"|"&amp;Y$13,#REF!,2,0)</f>
        <v>#REF!</v>
      </c>
      <c r="Z16" t="e">
        <f>VLOOKUP($B16&amp;"|"&amp;Z$13,#REF!,2,0)</f>
        <v>#REF!</v>
      </c>
      <c r="AA16" t="e">
        <f>VLOOKUP($B16&amp;"|"&amp;AA$13,#REF!,2,0)</f>
        <v>#REF!</v>
      </c>
      <c r="AB16" t="e">
        <f>VLOOKUP($B16&amp;"|"&amp;AB$13,#REF!,2,0)</f>
        <v>#REF!</v>
      </c>
      <c r="AC16" t="e">
        <f>VLOOKUP($B16&amp;"|"&amp;AC$13,#REF!,2,0)</f>
        <v>#REF!</v>
      </c>
      <c r="AD16" t="e">
        <f>VLOOKUP($B16&amp;"|"&amp;AD$13,#REF!,2,0)</f>
        <v>#REF!</v>
      </c>
      <c r="AE16" t="e">
        <f>VLOOKUP($B16&amp;"|"&amp;AE$13,#REF!,2,0)</f>
        <v>#REF!</v>
      </c>
      <c r="AF16" t="e">
        <f>VLOOKUP($B16&amp;"|"&amp;AF$13,#REF!,2,0)</f>
        <v>#REF!</v>
      </c>
      <c r="AG16" t="e">
        <f>VLOOKUP($B16&amp;"|"&amp;AG$13,#REF!,2,0)</f>
        <v>#REF!</v>
      </c>
      <c r="AH16" t="e">
        <f>VLOOKUP($B16&amp;"|"&amp;AH$13,#REF!,2,0)</f>
        <v>#REF!</v>
      </c>
      <c r="AI16" t="e">
        <f>VLOOKUP($B16&amp;"|"&amp;AI$13,#REF!,2,0)</f>
        <v>#REF!</v>
      </c>
      <c r="AJ16" t="e">
        <f>VLOOKUP($B16&amp;"|"&amp;AJ$13,#REF!,2,0)</f>
        <v>#REF!</v>
      </c>
      <c r="AK16" t="e">
        <f>VLOOKUP($B16&amp;"|"&amp;AK$13,#REF!,2,0)</f>
        <v>#REF!</v>
      </c>
      <c r="AL16" t="e">
        <f>VLOOKUP($B16&amp;"|"&amp;AL$13,#REF!,2,0)</f>
        <v>#REF!</v>
      </c>
      <c r="AM16" t="e">
        <f>VLOOKUP($B16&amp;"|"&amp;AM$13,#REF!,2,0)</f>
        <v>#REF!</v>
      </c>
      <c r="AN16" t="e">
        <f>VLOOKUP($B16&amp;"|"&amp;AN$13,#REF!,2,0)</f>
        <v>#REF!</v>
      </c>
      <c r="AO16" t="e">
        <f>VLOOKUP($B16&amp;"|"&amp;AO$13,#REF!,2,0)</f>
        <v>#REF!</v>
      </c>
      <c r="AP16" t="e">
        <f>VLOOKUP($B16&amp;"|"&amp;AP$13,#REF!,2,0)</f>
        <v>#REF!</v>
      </c>
      <c r="AQ16" t="e">
        <f>VLOOKUP($B16&amp;"|"&amp;AQ$13,#REF!,2,0)</f>
        <v>#REF!</v>
      </c>
      <c r="AR16" t="e">
        <f>VLOOKUP($B16&amp;"|"&amp;AR$13,#REF!,2,0)</f>
        <v>#REF!</v>
      </c>
      <c r="AS16" t="e">
        <f>VLOOKUP($B16&amp;"|"&amp;AS$13,#REF!,2,0)</f>
        <v>#REF!</v>
      </c>
      <c r="AT16" t="e">
        <f>VLOOKUP($B16&amp;"|"&amp;AT$13,#REF!,2,0)</f>
        <v>#REF!</v>
      </c>
      <c r="AU16" t="e">
        <f>VLOOKUP($B16&amp;"|"&amp;AU$13,#REF!,2,0)</f>
        <v>#REF!</v>
      </c>
      <c r="AV16" t="e">
        <f>VLOOKUP($B16&amp;"|"&amp;AV$13,#REF!,2,0)</f>
        <v>#REF!</v>
      </c>
      <c r="AW16" t="e">
        <f>VLOOKUP($B16&amp;"|"&amp;AW$13,#REF!,2,0)</f>
        <v>#REF!</v>
      </c>
      <c r="AX16" t="e">
        <f>VLOOKUP($B16&amp;"|"&amp;AX$13,#REF!,2,0)</f>
        <v>#REF!</v>
      </c>
      <c r="AY16" t="e">
        <f>VLOOKUP($B16&amp;"|"&amp;AY$13,#REF!,2,0)</f>
        <v>#REF!</v>
      </c>
      <c r="AZ16" t="e">
        <f>VLOOKUP($B16&amp;"|"&amp;AZ$13,#REF!,2,0)</f>
        <v>#REF!</v>
      </c>
      <c r="BA16" t="e">
        <f>VLOOKUP($B16&amp;"|"&amp;BA$13,#REF!,2,0)</f>
        <v>#REF!</v>
      </c>
      <c r="BB16" t="e">
        <f>VLOOKUP($B16&amp;"|"&amp;BB$13,#REF!,2,0)</f>
        <v>#REF!</v>
      </c>
      <c r="BC16" t="e">
        <f>VLOOKUP($B16&amp;"|"&amp;BC$13,#REF!,2,0)</f>
        <v>#REF!</v>
      </c>
      <c r="BD16" t="e">
        <f>VLOOKUP($B16&amp;"|"&amp;BD$13,#REF!,2,0)</f>
        <v>#REF!</v>
      </c>
      <c r="BE16" t="e">
        <f>VLOOKUP($B16&amp;"|"&amp;BE$13,#REF!,2,0)</f>
        <v>#REF!</v>
      </c>
      <c r="BF16" t="e">
        <f>VLOOKUP($B16&amp;"|"&amp;BF$13,#REF!,2,0)</f>
        <v>#REF!</v>
      </c>
      <c r="BG16" t="e">
        <f>VLOOKUP($B16&amp;"|"&amp;BG$13,#REF!,2,0)</f>
        <v>#REF!</v>
      </c>
      <c r="BH16" t="e">
        <f>VLOOKUP($B16&amp;"|"&amp;BH$13,#REF!,2,0)</f>
        <v>#REF!</v>
      </c>
      <c r="BI16" t="e">
        <f>VLOOKUP($B16&amp;"|"&amp;BI$13,#REF!,2,0)</f>
        <v>#REF!</v>
      </c>
      <c r="BJ16" t="e">
        <f>VLOOKUP($B16&amp;"|"&amp;BJ$13,#REF!,2,0)</f>
        <v>#REF!</v>
      </c>
      <c r="BK16" t="e">
        <f>VLOOKUP($B16&amp;"|"&amp;BK$13,#REF!,2,0)</f>
        <v>#REF!</v>
      </c>
      <c r="BL16" t="e">
        <f>VLOOKUP($B16&amp;"|"&amp;BL$13,#REF!,2,0)</f>
        <v>#REF!</v>
      </c>
      <c r="BM16" t="e">
        <f>VLOOKUP($B16&amp;"|"&amp;BM$13,#REF!,2,0)</f>
        <v>#REF!</v>
      </c>
      <c r="BN16" t="e">
        <f>VLOOKUP($B16&amp;"|"&amp;BN$13,#REF!,2,0)</f>
        <v>#REF!</v>
      </c>
      <c r="BO16" t="e">
        <f>VLOOKUP($B16&amp;"|"&amp;BO$13,#REF!,2,0)</f>
        <v>#REF!</v>
      </c>
      <c r="BP16" t="e">
        <f>VLOOKUP($B16&amp;"|"&amp;BP$13,#REF!,2,0)</f>
        <v>#REF!</v>
      </c>
      <c r="BQ16" t="e">
        <f>VLOOKUP($B16&amp;"|"&amp;BQ$13,#REF!,2,0)</f>
        <v>#REF!</v>
      </c>
      <c r="BR16" t="e">
        <f>VLOOKUP($B16&amp;"|"&amp;BR$13,#REF!,2,0)</f>
        <v>#REF!</v>
      </c>
      <c r="BS16" t="e">
        <f>VLOOKUP($B16&amp;"|"&amp;BS$13,#REF!,2,0)</f>
        <v>#REF!</v>
      </c>
      <c r="BT16" t="e">
        <f>VLOOKUP($B16&amp;"|"&amp;BT$13,#REF!,2,0)</f>
        <v>#REF!</v>
      </c>
      <c r="BU16" t="e">
        <f>VLOOKUP($B16&amp;"|"&amp;BU$13,#REF!,2,0)</f>
        <v>#REF!</v>
      </c>
      <c r="BV16" t="e">
        <f>VLOOKUP($B16&amp;"|"&amp;BV$13,#REF!,2,0)</f>
        <v>#REF!</v>
      </c>
      <c r="BW16" t="e">
        <f>VLOOKUP($B16&amp;"|"&amp;BW$13,#REF!,2,0)</f>
        <v>#REF!</v>
      </c>
      <c r="BX16" t="e">
        <f>VLOOKUP($B16&amp;"|"&amp;BX$13,#REF!,2,0)</f>
        <v>#REF!</v>
      </c>
      <c r="BY16" t="e">
        <f>VLOOKUP($B16&amp;"|"&amp;BY$13,#REF!,2,0)</f>
        <v>#REF!</v>
      </c>
      <c r="BZ16" t="e">
        <f>VLOOKUP($B16&amp;"|"&amp;BZ$13,#REF!,2,0)</f>
        <v>#REF!</v>
      </c>
      <c r="CA16" t="e">
        <f>VLOOKUP($B16&amp;"|"&amp;CA$13,#REF!,2,0)</f>
        <v>#REF!</v>
      </c>
      <c r="CB16" t="e">
        <f>VLOOKUP($B16&amp;"|"&amp;CB$13,#REF!,2,0)</f>
        <v>#REF!</v>
      </c>
      <c r="CC16" t="e">
        <f>VLOOKUP($B16&amp;"|"&amp;CC$13,#REF!,2,0)</f>
        <v>#REF!</v>
      </c>
      <c r="CD16" t="e">
        <f>VLOOKUP($B16&amp;"|"&amp;CD$13,#REF!,2,0)</f>
        <v>#REF!</v>
      </c>
      <c r="CE16" t="e">
        <f>VLOOKUP($B16&amp;"|"&amp;CE$13,#REF!,2,0)</f>
        <v>#REF!</v>
      </c>
      <c r="CF16" t="e">
        <f>VLOOKUP($B16&amp;"|"&amp;CF$13,#REF!,2,0)</f>
        <v>#REF!</v>
      </c>
      <c r="CG16" t="e">
        <f>VLOOKUP($B16&amp;"|"&amp;CG$13,#REF!,2,0)</f>
        <v>#REF!</v>
      </c>
      <c r="CH16" t="e">
        <f>VLOOKUP($B16&amp;"|"&amp;CH$13,#REF!,2,0)</f>
        <v>#REF!</v>
      </c>
      <c r="CI16" t="e">
        <f>VLOOKUP($B16&amp;"|"&amp;CI$13,#REF!,2,0)</f>
        <v>#REF!</v>
      </c>
      <c r="CJ16" t="e">
        <f>VLOOKUP($B16&amp;"|"&amp;CJ$13,#REF!,2,0)</f>
        <v>#REF!</v>
      </c>
      <c r="CK16" t="e">
        <f>VLOOKUP($B16&amp;"|"&amp;CK$13,#REF!,2,0)</f>
        <v>#REF!</v>
      </c>
      <c r="CL16" t="e">
        <f>VLOOKUP($B16&amp;"|"&amp;CL$13,#REF!,2,0)</f>
        <v>#REF!</v>
      </c>
      <c r="CM16" t="e">
        <f>VLOOKUP($B16&amp;"|"&amp;CM$13,#REF!,2,0)</f>
        <v>#REF!</v>
      </c>
      <c r="CN16" t="e">
        <f>VLOOKUP($B16&amp;"|"&amp;CN$13,#REF!,2,0)</f>
        <v>#REF!</v>
      </c>
      <c r="CO16" t="e">
        <f>VLOOKUP($B16&amp;"|"&amp;CO$13,#REF!,2,0)</f>
        <v>#REF!</v>
      </c>
      <c r="CP16" t="e">
        <f>VLOOKUP($B16&amp;"|"&amp;CP$13,#REF!,2,0)</f>
        <v>#REF!</v>
      </c>
      <c r="CQ16" t="e">
        <f>VLOOKUP($B16&amp;"|"&amp;CQ$13,#REF!,2,0)</f>
        <v>#REF!</v>
      </c>
      <c r="CR16" t="e">
        <f>VLOOKUP($B16&amp;"|"&amp;CR$13,#REF!,2,0)</f>
        <v>#REF!</v>
      </c>
      <c r="CS16" t="e">
        <f>VLOOKUP($B16&amp;"|"&amp;CS$13,#REF!,2,0)</f>
        <v>#REF!</v>
      </c>
      <c r="CT16" t="e">
        <f>VLOOKUP($B16&amp;"|"&amp;CT$13,#REF!,2,0)</f>
        <v>#REF!</v>
      </c>
      <c r="CU16" t="e">
        <f>VLOOKUP($B16&amp;"|"&amp;CU$13,#REF!,2,0)</f>
        <v>#REF!</v>
      </c>
      <c r="CV16" t="e">
        <f>VLOOKUP($B16&amp;"|"&amp;CV$13,#REF!,2,0)</f>
        <v>#REF!</v>
      </c>
      <c r="CW16" t="e">
        <f>VLOOKUP($B16&amp;"|"&amp;CW$13,#REF!,2,0)</f>
        <v>#REF!</v>
      </c>
      <c r="CX16" t="e">
        <f>VLOOKUP($B16&amp;"|"&amp;CX$13,#REF!,2,0)</f>
        <v>#REF!</v>
      </c>
      <c r="CY16" t="e">
        <f>VLOOKUP($B16&amp;"|"&amp;CY$13,#REF!,2,0)</f>
        <v>#REF!</v>
      </c>
      <c r="CZ16" t="e">
        <f>VLOOKUP($B16&amp;"|"&amp;CZ$13,#REF!,2,0)</f>
        <v>#REF!</v>
      </c>
      <c r="DA16" t="e">
        <f>VLOOKUP($B16&amp;"|"&amp;DA$13,#REF!,2,0)</f>
        <v>#REF!</v>
      </c>
      <c r="DB16" t="e">
        <f>VLOOKUP($B16&amp;"|"&amp;DB$13,#REF!,2,0)</f>
        <v>#REF!</v>
      </c>
      <c r="DC16" t="e">
        <f>VLOOKUP($B16&amp;"|"&amp;DC$13,#REF!,2,0)</f>
        <v>#REF!</v>
      </c>
      <c r="DD16" t="e">
        <f>VLOOKUP($B16&amp;"|"&amp;DD$13,#REF!,2,0)</f>
        <v>#REF!</v>
      </c>
      <c r="DE16" t="e">
        <f>VLOOKUP($B16&amp;"|"&amp;DE$13,#REF!,2,0)</f>
        <v>#REF!</v>
      </c>
      <c r="DF16" t="e">
        <f>VLOOKUP($B16&amp;"|"&amp;DF$13,#REF!,2,0)</f>
        <v>#REF!</v>
      </c>
      <c r="DG16" t="e">
        <f>VLOOKUP($B16&amp;"|"&amp;DG$13,#REF!,2,0)</f>
        <v>#REF!</v>
      </c>
      <c r="DH16" t="e">
        <f>VLOOKUP($B16&amp;"|"&amp;DH$13,#REF!,2,0)</f>
        <v>#REF!</v>
      </c>
      <c r="DI16" t="e">
        <f>VLOOKUP($B16&amp;"|"&amp;DI$13,#REF!,2,0)</f>
        <v>#REF!</v>
      </c>
      <c r="DJ16" t="e">
        <f>VLOOKUP($B16&amp;"|"&amp;DJ$13,#REF!,2,0)</f>
        <v>#REF!</v>
      </c>
      <c r="DK16" t="e">
        <f>VLOOKUP($B16&amp;"|"&amp;DK$13,#REF!,2,0)</f>
        <v>#REF!</v>
      </c>
      <c r="DL16" t="e">
        <f>VLOOKUP($B16&amp;"|"&amp;DL$13,#REF!,2,0)</f>
        <v>#REF!</v>
      </c>
      <c r="DM16" t="e">
        <f>VLOOKUP($B16&amp;"|"&amp;DM$13,#REF!,2,0)</f>
        <v>#REF!</v>
      </c>
      <c r="DN16" t="e">
        <f>VLOOKUP($B16&amp;"|"&amp;DN$13,#REF!,2,0)</f>
        <v>#REF!</v>
      </c>
      <c r="DO16" t="e">
        <f>VLOOKUP($B16&amp;"|"&amp;DO$13,#REF!,2,0)</f>
        <v>#REF!</v>
      </c>
      <c r="DP16" t="e">
        <f>VLOOKUP($B16&amp;"|"&amp;DP$13,#REF!,2,0)</f>
        <v>#REF!</v>
      </c>
      <c r="DQ16" t="e">
        <f>VLOOKUP($B16&amp;"|"&amp;DQ$13,#REF!,2,0)</f>
        <v>#REF!</v>
      </c>
      <c r="DR16" t="e">
        <f>VLOOKUP($B16&amp;"|"&amp;DR$13,#REF!,2,0)</f>
        <v>#REF!</v>
      </c>
      <c r="DS16" t="e">
        <f>VLOOKUP($B16&amp;"|"&amp;DS$13,#REF!,2,0)</f>
        <v>#REF!</v>
      </c>
      <c r="DT16" t="e">
        <f>VLOOKUP($B16&amp;"|"&amp;DT$13,#REF!,2,0)</f>
        <v>#REF!</v>
      </c>
      <c r="DU16" t="e">
        <f>VLOOKUP($B16&amp;"|"&amp;DU$13,#REF!,2,0)</f>
        <v>#REF!</v>
      </c>
      <c r="DV16" t="e">
        <f>VLOOKUP($B16&amp;"|"&amp;DV$13,#REF!,2,0)</f>
        <v>#REF!</v>
      </c>
      <c r="DW16" t="e">
        <f>VLOOKUP($B16&amp;"|"&amp;DW$13,#REF!,2,0)</f>
        <v>#REF!</v>
      </c>
      <c r="DX16" t="e">
        <f>VLOOKUP($B16&amp;"|"&amp;DX$13,#REF!,2,0)</f>
        <v>#REF!</v>
      </c>
      <c r="DY16" t="e">
        <f>VLOOKUP($B16&amp;"|"&amp;DY$13,#REF!,2,0)</f>
        <v>#REF!</v>
      </c>
      <c r="DZ16" t="e">
        <f>VLOOKUP($B16&amp;"|"&amp;DZ$13,#REF!,2,0)</f>
        <v>#REF!</v>
      </c>
      <c r="EA16" t="e">
        <f>VLOOKUP($B16&amp;"|"&amp;EA$13,#REF!,2,0)</f>
        <v>#REF!</v>
      </c>
      <c r="EB16" t="e">
        <f>VLOOKUP($B16&amp;"|"&amp;EB$13,#REF!,2,0)</f>
        <v>#REF!</v>
      </c>
      <c r="EC16" t="e">
        <f>VLOOKUP($B16&amp;"|"&amp;EC$13,#REF!,2,0)</f>
        <v>#REF!</v>
      </c>
      <c r="ED16" t="e">
        <f>VLOOKUP($B16&amp;"|"&amp;ED$13,#REF!,2,0)</f>
        <v>#REF!</v>
      </c>
      <c r="EE16" t="e">
        <f>VLOOKUP($B16&amp;"|"&amp;EE$13,#REF!,2,0)</f>
        <v>#REF!</v>
      </c>
      <c r="EF16" t="e">
        <f>VLOOKUP($B16&amp;"|"&amp;EF$13,#REF!,2,0)</f>
        <v>#REF!</v>
      </c>
      <c r="EG16" t="e">
        <f>VLOOKUP($B16&amp;"|"&amp;EG$13,#REF!,2,0)</f>
        <v>#REF!</v>
      </c>
      <c r="EH16" t="e">
        <f>VLOOKUP($B16&amp;"|"&amp;EH$13,#REF!,2,0)</f>
        <v>#REF!</v>
      </c>
      <c r="EI16" t="e">
        <f>VLOOKUP($B16&amp;"|"&amp;EI$13,#REF!,2,0)</f>
        <v>#REF!</v>
      </c>
      <c r="EJ16" t="e">
        <f>VLOOKUP($B16&amp;"|"&amp;EJ$13,#REF!,2,0)</f>
        <v>#REF!</v>
      </c>
      <c r="EK16" t="e">
        <f>VLOOKUP($B16&amp;"|"&amp;EK$13,#REF!,2,0)</f>
        <v>#REF!</v>
      </c>
      <c r="EL16" t="e">
        <f>VLOOKUP($B16&amp;"|"&amp;EL$13,#REF!,2,0)</f>
        <v>#REF!</v>
      </c>
      <c r="EM16" t="e">
        <f>VLOOKUP($B16&amp;"|"&amp;EM$13,#REF!,2,0)</f>
        <v>#REF!</v>
      </c>
      <c r="EN16" t="e">
        <f>VLOOKUP($B16&amp;"|"&amp;EN$13,#REF!,2,0)</f>
        <v>#REF!</v>
      </c>
      <c r="EO16" t="e">
        <f>VLOOKUP($B16&amp;"|"&amp;EO$13,#REF!,2,0)</f>
        <v>#REF!</v>
      </c>
      <c r="EP16" t="e">
        <f>VLOOKUP($B16&amp;"|"&amp;EP$13,#REF!,2,0)</f>
        <v>#REF!</v>
      </c>
      <c r="EQ16" t="e">
        <f>VLOOKUP($B16&amp;"|"&amp;EQ$13,#REF!,2,0)</f>
        <v>#REF!</v>
      </c>
      <c r="ER16" t="e">
        <f>VLOOKUP($B16&amp;"|"&amp;ER$13,#REF!,2,0)</f>
        <v>#REF!</v>
      </c>
      <c r="ES16" t="e">
        <f>VLOOKUP($B16&amp;"|"&amp;ES$13,#REF!,2,0)</f>
        <v>#REF!</v>
      </c>
      <c r="ET16" t="e">
        <f>VLOOKUP($B16&amp;"|"&amp;ET$13,#REF!,2,0)</f>
        <v>#REF!</v>
      </c>
      <c r="EU16" t="e">
        <f>VLOOKUP($B16&amp;"|"&amp;EU$13,#REF!,2,0)</f>
        <v>#REF!</v>
      </c>
      <c r="EV16" t="e">
        <f>VLOOKUP($B16&amp;"|"&amp;EV$13,#REF!,2,0)</f>
        <v>#REF!</v>
      </c>
      <c r="EW16" t="e">
        <f>VLOOKUP($B16&amp;"|"&amp;EW$13,#REF!,2,0)</f>
        <v>#REF!</v>
      </c>
      <c r="EX16" t="e">
        <f>VLOOKUP($B16&amp;"|"&amp;EX$13,#REF!,2,0)</f>
        <v>#REF!</v>
      </c>
      <c r="EY16" t="e">
        <f>VLOOKUP($B16&amp;"|"&amp;EY$13,#REF!,2,0)</f>
        <v>#REF!</v>
      </c>
      <c r="EZ16" t="e">
        <f>VLOOKUP($B16&amp;"|"&amp;EZ$13,#REF!,2,0)</f>
        <v>#REF!</v>
      </c>
      <c r="FA16" t="e">
        <f>VLOOKUP($B16&amp;"|"&amp;FA$13,#REF!,2,0)</f>
        <v>#REF!</v>
      </c>
      <c r="FB16" t="e">
        <f>VLOOKUP($B16&amp;"|"&amp;FB$13,#REF!,2,0)</f>
        <v>#REF!</v>
      </c>
      <c r="FC16" t="e">
        <f>VLOOKUP($B16&amp;"|"&amp;FC$13,#REF!,2,0)</f>
        <v>#REF!</v>
      </c>
      <c r="FD16" t="e">
        <f>VLOOKUP($B16&amp;"|"&amp;FD$13,#REF!,2,0)</f>
        <v>#REF!</v>
      </c>
      <c r="FE16" t="e">
        <f>VLOOKUP($B16&amp;"|"&amp;FE$13,#REF!,2,0)</f>
        <v>#REF!</v>
      </c>
      <c r="FF16" t="e">
        <f>VLOOKUP($B16&amp;"|"&amp;FF$13,#REF!,2,0)</f>
        <v>#REF!</v>
      </c>
      <c r="FG16" t="e">
        <f>VLOOKUP($B16&amp;"|"&amp;FG$13,#REF!,2,0)</f>
        <v>#REF!</v>
      </c>
      <c r="FH16" t="e">
        <f>VLOOKUP($B16&amp;"|"&amp;FH$13,#REF!,2,0)</f>
        <v>#REF!</v>
      </c>
      <c r="FI16" t="e">
        <f>VLOOKUP($B16&amp;"|"&amp;FI$13,#REF!,2,0)</f>
        <v>#REF!</v>
      </c>
      <c r="FJ16" t="e">
        <f>VLOOKUP($B16&amp;"|"&amp;FJ$13,#REF!,2,0)</f>
        <v>#REF!</v>
      </c>
      <c r="FK16" t="e">
        <f>VLOOKUP($B16&amp;"|"&amp;FK$13,#REF!,2,0)</f>
        <v>#REF!</v>
      </c>
      <c r="FL16" t="e">
        <f>VLOOKUP($B16&amp;"|"&amp;FL$13,#REF!,2,0)</f>
        <v>#REF!</v>
      </c>
      <c r="FM16" t="e">
        <f>VLOOKUP($B16&amp;"|"&amp;FM$13,#REF!,2,0)</f>
        <v>#REF!</v>
      </c>
      <c r="FN16" t="e">
        <f>VLOOKUP($B16&amp;"|"&amp;FN$13,#REF!,2,0)</f>
        <v>#REF!</v>
      </c>
      <c r="FO16" t="e">
        <f>VLOOKUP($B16&amp;"|"&amp;FO$13,#REF!,2,0)</f>
        <v>#REF!</v>
      </c>
      <c r="FP16" t="e">
        <f>VLOOKUP($B16&amp;"|"&amp;FP$13,#REF!,2,0)</f>
        <v>#REF!</v>
      </c>
      <c r="FQ16" t="e">
        <f>VLOOKUP($B16&amp;"|"&amp;FQ$13,#REF!,2,0)</f>
        <v>#REF!</v>
      </c>
      <c r="FR16" t="e">
        <f>VLOOKUP($B16&amp;"|"&amp;FR$13,#REF!,2,0)</f>
        <v>#REF!</v>
      </c>
      <c r="FS16" t="e">
        <f>VLOOKUP($B16&amp;"|"&amp;FS$13,#REF!,2,0)</f>
        <v>#REF!</v>
      </c>
      <c r="FT16" t="e">
        <f>VLOOKUP($B16&amp;"|"&amp;FT$13,#REF!,2,0)</f>
        <v>#REF!</v>
      </c>
      <c r="FU16" t="e">
        <f>VLOOKUP($B16&amp;"|"&amp;FU$13,#REF!,2,0)</f>
        <v>#REF!</v>
      </c>
      <c r="FV16" t="e">
        <f>VLOOKUP($B16&amp;"|"&amp;FV$13,#REF!,2,0)</f>
        <v>#REF!</v>
      </c>
      <c r="FW16" t="e">
        <f>VLOOKUP($B16&amp;"|"&amp;FW$13,#REF!,2,0)</f>
        <v>#REF!</v>
      </c>
      <c r="FX16" t="e">
        <f>VLOOKUP($B16&amp;"|"&amp;FX$13,#REF!,2,0)</f>
        <v>#REF!</v>
      </c>
      <c r="FY16" t="e">
        <f>VLOOKUP($B16&amp;"|"&amp;FY$13,#REF!,2,0)</f>
        <v>#REF!</v>
      </c>
      <c r="FZ16" t="e">
        <f>VLOOKUP($B16&amp;"|"&amp;FZ$13,#REF!,2,0)</f>
        <v>#REF!</v>
      </c>
      <c r="GA16" t="e">
        <f>VLOOKUP($B16&amp;"|"&amp;GA$13,#REF!,2,0)</f>
        <v>#REF!</v>
      </c>
      <c r="GB16" t="e">
        <f>VLOOKUP($B16&amp;"|"&amp;GB$13,#REF!,2,0)</f>
        <v>#REF!</v>
      </c>
      <c r="GC16" t="e">
        <f>VLOOKUP($B16&amp;"|"&amp;GC$13,#REF!,2,0)</f>
        <v>#REF!</v>
      </c>
      <c r="GD16" t="e">
        <f>VLOOKUP($B16&amp;"|"&amp;GD$13,#REF!,2,0)</f>
        <v>#REF!</v>
      </c>
      <c r="GE16" t="e">
        <f>VLOOKUP($B16&amp;"|"&amp;GE$13,#REF!,2,0)</f>
        <v>#REF!</v>
      </c>
      <c r="GF16" t="e">
        <f>VLOOKUP($B16&amp;"|"&amp;GF$13,#REF!,2,0)</f>
        <v>#REF!</v>
      </c>
      <c r="GG16" t="e">
        <f>VLOOKUP($B16&amp;"|"&amp;GG$13,#REF!,2,0)</f>
        <v>#REF!</v>
      </c>
      <c r="GH16" t="e">
        <f>VLOOKUP($B16&amp;"|"&amp;GH$13,#REF!,2,0)</f>
        <v>#REF!</v>
      </c>
      <c r="GI16" t="e">
        <f>VLOOKUP($B16&amp;"|"&amp;GI$13,#REF!,2,0)</f>
        <v>#REF!</v>
      </c>
      <c r="GJ16" t="e">
        <f>VLOOKUP($B16&amp;"|"&amp;GJ$13,#REF!,2,0)</f>
        <v>#REF!</v>
      </c>
      <c r="GK16" t="e">
        <f>VLOOKUP($B16&amp;"|"&amp;GK$13,#REF!,2,0)</f>
        <v>#REF!</v>
      </c>
      <c r="GL16" t="e">
        <f>VLOOKUP($B16&amp;"|"&amp;GL$13,#REF!,2,0)</f>
        <v>#REF!</v>
      </c>
      <c r="GM16" t="e">
        <f>VLOOKUP($B16&amp;"|"&amp;GM$13,#REF!,2,0)</f>
        <v>#REF!</v>
      </c>
      <c r="GN16" t="e">
        <f>VLOOKUP($B16&amp;"|"&amp;GN$13,#REF!,2,0)</f>
        <v>#REF!</v>
      </c>
      <c r="GO16" t="e">
        <f>VLOOKUP($B16&amp;"|"&amp;GO$13,#REF!,2,0)</f>
        <v>#REF!</v>
      </c>
      <c r="GP16" t="e">
        <f>VLOOKUP($B16&amp;"|"&amp;GP$13,#REF!,2,0)</f>
        <v>#REF!</v>
      </c>
      <c r="GQ16" t="e">
        <f>VLOOKUP($B16&amp;"|"&amp;GQ$13,#REF!,2,0)</f>
        <v>#REF!</v>
      </c>
      <c r="GR16" t="e">
        <f>VLOOKUP($B16&amp;"|"&amp;GR$13,#REF!,2,0)</f>
        <v>#REF!</v>
      </c>
      <c r="GS16" t="e">
        <f>VLOOKUP($B16&amp;"|"&amp;GS$13,#REF!,2,0)</f>
        <v>#REF!</v>
      </c>
      <c r="GT16" t="e">
        <f>VLOOKUP($B16&amp;"|"&amp;GT$13,#REF!,2,0)</f>
        <v>#REF!</v>
      </c>
      <c r="GU16" t="e">
        <f>VLOOKUP($B16&amp;"|"&amp;GU$13,#REF!,2,0)</f>
        <v>#REF!</v>
      </c>
      <c r="GV16" t="e">
        <f>VLOOKUP($B16&amp;"|"&amp;GV$13,#REF!,2,0)</f>
        <v>#REF!</v>
      </c>
      <c r="GW16" t="e">
        <f>VLOOKUP($B16&amp;"|"&amp;GW$13,#REF!,2,0)</f>
        <v>#REF!</v>
      </c>
      <c r="GX16" t="e">
        <f>VLOOKUP($B16&amp;"|"&amp;GX$13,#REF!,2,0)</f>
        <v>#REF!</v>
      </c>
      <c r="GY16" t="e">
        <f>VLOOKUP($B16&amp;"|"&amp;GY$13,#REF!,2,0)</f>
        <v>#REF!</v>
      </c>
      <c r="GZ16" t="e">
        <f>VLOOKUP($B16&amp;"|"&amp;GZ$13,#REF!,2,0)</f>
        <v>#REF!</v>
      </c>
      <c r="HA16" t="e">
        <f>VLOOKUP($B16&amp;"|"&amp;HA$13,#REF!,2,0)</f>
        <v>#REF!</v>
      </c>
      <c r="HB16" t="e">
        <f>VLOOKUP($B16&amp;"|"&amp;HB$13,#REF!,2,0)</f>
        <v>#REF!</v>
      </c>
      <c r="HC16" t="e">
        <f>VLOOKUP($B16&amp;"|"&amp;HC$13,#REF!,2,0)</f>
        <v>#REF!</v>
      </c>
      <c r="HD16" t="e">
        <f>VLOOKUP($B16&amp;"|"&amp;HD$13,#REF!,2,0)</f>
        <v>#REF!</v>
      </c>
      <c r="HE16" t="e">
        <f>VLOOKUP($B16&amp;"|"&amp;HE$13,#REF!,2,0)</f>
        <v>#REF!</v>
      </c>
      <c r="HF16" t="e">
        <f>VLOOKUP($B16&amp;"|"&amp;HF$13,#REF!,2,0)</f>
        <v>#REF!</v>
      </c>
      <c r="HG16" t="e">
        <f>VLOOKUP($B16&amp;"|"&amp;HG$13,#REF!,2,0)</f>
        <v>#REF!</v>
      </c>
      <c r="HH16" t="e">
        <f>VLOOKUP($B16&amp;"|"&amp;HH$13,#REF!,2,0)</f>
        <v>#REF!</v>
      </c>
      <c r="HI16" t="e">
        <f>VLOOKUP($B16&amp;"|"&amp;HI$13,#REF!,2,0)</f>
        <v>#REF!</v>
      </c>
      <c r="HJ16" t="e">
        <f>VLOOKUP($B16&amp;"|"&amp;HJ$13,#REF!,2,0)</f>
        <v>#REF!</v>
      </c>
      <c r="HK16" t="e">
        <f>VLOOKUP($B16&amp;"|"&amp;HK$13,#REF!,2,0)</f>
        <v>#REF!</v>
      </c>
      <c r="HL16" t="e">
        <f>VLOOKUP($B16&amp;"|"&amp;HL$13,#REF!,2,0)</f>
        <v>#REF!</v>
      </c>
      <c r="HM16" t="e">
        <f>VLOOKUP($B16&amp;"|"&amp;HM$13,#REF!,2,0)</f>
        <v>#REF!</v>
      </c>
      <c r="HN16" t="e">
        <f>VLOOKUP($B16&amp;"|"&amp;HN$13,#REF!,2,0)</f>
        <v>#REF!</v>
      </c>
      <c r="HO16" t="e">
        <f>VLOOKUP($B16&amp;"|"&amp;HO$13,#REF!,2,0)</f>
        <v>#REF!</v>
      </c>
      <c r="HP16" t="e">
        <f>VLOOKUP($B16&amp;"|"&amp;HP$13,#REF!,2,0)</f>
        <v>#REF!</v>
      </c>
      <c r="HQ16" t="e">
        <f>VLOOKUP($B16&amp;"|"&amp;HQ$13,#REF!,2,0)</f>
        <v>#REF!</v>
      </c>
      <c r="HR16" t="e">
        <f>VLOOKUP($B16&amp;"|"&amp;HR$13,#REF!,2,0)</f>
        <v>#REF!</v>
      </c>
      <c r="HS16" t="e">
        <f>VLOOKUP($B16&amp;"|"&amp;HS$13,#REF!,2,0)</f>
        <v>#REF!</v>
      </c>
      <c r="HT16" t="e">
        <f>VLOOKUP($B16&amp;"|"&amp;HT$13,#REF!,2,0)</f>
        <v>#REF!</v>
      </c>
      <c r="HU16" t="e">
        <f>VLOOKUP($B16&amp;"|"&amp;HU$13,#REF!,2,0)</f>
        <v>#REF!</v>
      </c>
      <c r="HV16" t="e">
        <f>VLOOKUP($B16&amp;"|"&amp;HV$13,#REF!,2,0)</f>
        <v>#REF!</v>
      </c>
      <c r="HW16" t="e">
        <f>VLOOKUP($B16&amp;"|"&amp;HW$13,#REF!,2,0)</f>
        <v>#REF!</v>
      </c>
      <c r="HX16" t="e">
        <f>VLOOKUP($B16&amp;"|"&amp;HX$13,#REF!,2,0)</f>
        <v>#REF!</v>
      </c>
      <c r="HY16" t="e">
        <f>VLOOKUP($B16&amp;"|"&amp;HY$13,#REF!,2,0)</f>
        <v>#REF!</v>
      </c>
      <c r="HZ16" t="e">
        <f>VLOOKUP($B16&amp;"|"&amp;HZ$13,#REF!,2,0)</f>
        <v>#REF!</v>
      </c>
      <c r="IA16" t="e">
        <f>VLOOKUP($B16&amp;"|"&amp;IA$13,#REF!,2,0)</f>
        <v>#REF!</v>
      </c>
      <c r="IB16" t="e">
        <f>VLOOKUP($B16&amp;"|"&amp;IB$13,#REF!,2,0)</f>
        <v>#REF!</v>
      </c>
      <c r="IC16" t="e">
        <f>VLOOKUP($B16&amp;"|"&amp;IC$13,#REF!,2,0)</f>
        <v>#REF!</v>
      </c>
      <c r="ID16" t="e">
        <f>VLOOKUP($B16&amp;"|"&amp;ID$13,#REF!,2,0)</f>
        <v>#REF!</v>
      </c>
      <c r="IE16" t="e">
        <f>VLOOKUP($B16&amp;"|"&amp;IE$13,#REF!,2,0)</f>
        <v>#REF!</v>
      </c>
      <c r="IF16" t="e">
        <f>VLOOKUP($B16&amp;"|"&amp;IF$13,#REF!,2,0)</f>
        <v>#REF!</v>
      </c>
      <c r="IG16" t="e">
        <f>VLOOKUP($B16&amp;"|"&amp;IG$13,#REF!,2,0)</f>
        <v>#REF!</v>
      </c>
      <c r="IH16" t="e">
        <f>VLOOKUP($B16&amp;"|"&amp;IH$13,#REF!,2,0)</f>
        <v>#REF!</v>
      </c>
      <c r="II16" t="e">
        <f>VLOOKUP($B16&amp;"|"&amp;II$13,#REF!,2,0)</f>
        <v>#REF!</v>
      </c>
      <c r="IJ16" t="e">
        <f>VLOOKUP($B16&amp;"|"&amp;IJ$13,#REF!,2,0)</f>
        <v>#REF!</v>
      </c>
      <c r="IK16" t="e">
        <f>VLOOKUP($B16&amp;"|"&amp;IK$13,#REF!,2,0)</f>
        <v>#REF!</v>
      </c>
      <c r="IL16" t="e">
        <f>VLOOKUP($B16&amp;"|"&amp;IL$13,#REF!,2,0)</f>
        <v>#REF!</v>
      </c>
      <c r="IM16" t="e">
        <f>VLOOKUP($B16&amp;"|"&amp;IM$13,#REF!,2,0)</f>
        <v>#REF!</v>
      </c>
      <c r="IN16" t="e">
        <f>VLOOKUP($B16&amp;"|"&amp;IN$13,#REF!,2,0)</f>
        <v>#REF!</v>
      </c>
      <c r="IO16" t="e">
        <f>VLOOKUP($B16&amp;"|"&amp;IO$13,#REF!,2,0)</f>
        <v>#REF!</v>
      </c>
      <c r="IP16" t="e">
        <f>VLOOKUP($B16&amp;"|"&amp;IP$13,#REF!,2,0)</f>
        <v>#REF!</v>
      </c>
      <c r="IQ16" t="e">
        <f>VLOOKUP($B16&amp;"|"&amp;IQ$13,#REF!,2,0)</f>
        <v>#REF!</v>
      </c>
      <c r="IR16" t="e">
        <f>VLOOKUP($B16&amp;"|"&amp;IR$13,#REF!,2,0)</f>
        <v>#REF!</v>
      </c>
      <c r="IS16" t="e">
        <f>VLOOKUP($B16&amp;"|"&amp;IS$13,#REF!,2,0)</f>
        <v>#REF!</v>
      </c>
      <c r="IT16" t="e">
        <f>VLOOKUP($B16&amp;"|"&amp;IT$13,#REF!,2,0)</f>
        <v>#REF!</v>
      </c>
      <c r="IU16" t="e">
        <f>VLOOKUP($B16&amp;"|"&amp;IU$13,#REF!,2,0)</f>
        <v>#REF!</v>
      </c>
      <c r="IV16" t="e">
        <f>VLOOKUP($B16&amp;"|"&amp;IV$13,#REF!,2,0)</f>
        <v>#REF!</v>
      </c>
      <c r="IW16" t="e">
        <f>VLOOKUP($B16&amp;"|"&amp;IW$13,#REF!,2,0)</f>
        <v>#REF!</v>
      </c>
      <c r="IX16" t="e">
        <f>VLOOKUP($B16&amp;"|"&amp;IX$13,#REF!,2,0)</f>
        <v>#REF!</v>
      </c>
      <c r="IY16" t="e">
        <f>VLOOKUP($B16&amp;"|"&amp;IY$13,#REF!,2,0)</f>
        <v>#REF!</v>
      </c>
      <c r="IZ16" t="e">
        <f>VLOOKUP($B16&amp;"|"&amp;IZ$13,#REF!,2,0)</f>
        <v>#REF!</v>
      </c>
      <c r="JA16" t="e">
        <f>VLOOKUP($B16&amp;"|"&amp;JA$13,#REF!,2,0)</f>
        <v>#REF!</v>
      </c>
      <c r="JB16" t="e">
        <f>VLOOKUP($B16&amp;"|"&amp;JB$13,#REF!,2,0)</f>
        <v>#REF!</v>
      </c>
      <c r="JC16" t="e">
        <f>VLOOKUP($B16&amp;"|"&amp;JC$13,#REF!,2,0)</f>
        <v>#REF!</v>
      </c>
      <c r="JD16" t="e">
        <f>VLOOKUP($B16&amp;"|"&amp;JD$13,#REF!,2,0)</f>
        <v>#REF!</v>
      </c>
      <c r="JE16" t="e">
        <f>VLOOKUP($B16&amp;"|"&amp;JE$13,#REF!,2,0)</f>
        <v>#REF!</v>
      </c>
      <c r="JF16" t="e">
        <f>VLOOKUP($B16&amp;"|"&amp;JF$13,#REF!,2,0)</f>
        <v>#REF!</v>
      </c>
      <c r="JG16" t="e">
        <f>VLOOKUP($B16&amp;"|"&amp;JG$13,#REF!,2,0)</f>
        <v>#REF!</v>
      </c>
      <c r="JH16" t="e">
        <f>VLOOKUP($B16&amp;"|"&amp;JH$13,#REF!,2,0)</f>
        <v>#REF!</v>
      </c>
      <c r="JI16" t="e">
        <f>VLOOKUP($B16&amp;"|"&amp;JI$13,#REF!,2,0)</f>
        <v>#REF!</v>
      </c>
      <c r="JJ16" t="e">
        <f>VLOOKUP($B16&amp;"|"&amp;JJ$13,#REF!,2,0)</f>
        <v>#REF!</v>
      </c>
      <c r="JK16" t="e">
        <f>VLOOKUP($B16&amp;"|"&amp;JK$13,#REF!,2,0)</f>
        <v>#REF!</v>
      </c>
      <c r="JL16" t="e">
        <f>VLOOKUP($B16&amp;"|"&amp;JL$13,#REF!,2,0)</f>
        <v>#REF!</v>
      </c>
      <c r="JM16" t="e">
        <f>VLOOKUP($B16&amp;"|"&amp;JM$13,#REF!,2,0)</f>
        <v>#REF!</v>
      </c>
      <c r="JN16" t="e">
        <f>VLOOKUP($B16&amp;"|"&amp;JN$13,#REF!,2,0)</f>
        <v>#REF!</v>
      </c>
      <c r="JO16" t="e">
        <f>VLOOKUP($B16&amp;"|"&amp;JO$13,#REF!,2,0)</f>
        <v>#REF!</v>
      </c>
      <c r="JP16" t="e">
        <f>VLOOKUP($B16&amp;"|"&amp;JP$13,#REF!,2,0)</f>
        <v>#REF!</v>
      </c>
      <c r="JQ16" t="e">
        <f>VLOOKUP($B16&amp;"|"&amp;JQ$13,#REF!,2,0)</f>
        <v>#REF!</v>
      </c>
      <c r="JR16" t="e">
        <f>VLOOKUP($B16&amp;"|"&amp;JR$13,#REF!,2,0)</f>
        <v>#REF!</v>
      </c>
      <c r="JS16" t="e">
        <f>VLOOKUP($B16&amp;"|"&amp;JS$13,#REF!,2,0)</f>
        <v>#REF!</v>
      </c>
      <c r="JT16" t="e">
        <f>VLOOKUP($B16&amp;"|"&amp;JT$13,#REF!,2,0)</f>
        <v>#REF!</v>
      </c>
      <c r="JU16" t="e">
        <f>VLOOKUP($B16&amp;"|"&amp;JU$13,#REF!,2,0)</f>
        <v>#REF!</v>
      </c>
      <c r="JV16" t="e">
        <f>VLOOKUP($B16&amp;"|"&amp;JV$13,#REF!,2,0)</f>
        <v>#REF!</v>
      </c>
      <c r="JW16" t="e">
        <f>VLOOKUP($B16&amp;"|"&amp;JW$13,#REF!,2,0)</f>
        <v>#REF!</v>
      </c>
      <c r="JX16" t="e">
        <f>VLOOKUP($B16&amp;"|"&amp;JX$13,#REF!,2,0)</f>
        <v>#REF!</v>
      </c>
      <c r="JY16" t="e">
        <f>VLOOKUP($B16&amp;"|"&amp;JY$13,#REF!,2,0)</f>
        <v>#REF!</v>
      </c>
      <c r="JZ16" t="e">
        <f>VLOOKUP($B16&amp;"|"&amp;JZ$13,#REF!,2,0)</f>
        <v>#REF!</v>
      </c>
      <c r="KA16" t="e">
        <f>VLOOKUP($B16&amp;"|"&amp;KA$13,#REF!,2,0)</f>
        <v>#REF!</v>
      </c>
      <c r="KB16" t="e">
        <f>VLOOKUP($B16&amp;"|"&amp;KB$13,#REF!,2,0)</f>
        <v>#REF!</v>
      </c>
      <c r="KC16" t="e">
        <f>VLOOKUP($B16&amp;"|"&amp;KC$13,#REF!,2,0)</f>
        <v>#REF!</v>
      </c>
      <c r="KD16" t="e">
        <f>VLOOKUP($B16&amp;"|"&amp;KD$13,#REF!,2,0)</f>
        <v>#REF!</v>
      </c>
      <c r="KE16" t="e">
        <f>VLOOKUP($B16&amp;"|"&amp;KE$13,#REF!,2,0)</f>
        <v>#REF!</v>
      </c>
      <c r="KF16" t="e">
        <f>VLOOKUP($B16&amp;"|"&amp;KF$13,#REF!,2,0)</f>
        <v>#REF!</v>
      </c>
      <c r="KG16" t="e">
        <f>VLOOKUP($B16&amp;"|"&amp;KG$13,#REF!,2,0)</f>
        <v>#REF!</v>
      </c>
      <c r="KH16" t="e">
        <f>VLOOKUP($B16&amp;"|"&amp;KH$13,#REF!,2,0)</f>
        <v>#REF!</v>
      </c>
      <c r="KI16" t="e">
        <f>VLOOKUP($B16&amp;"|"&amp;KI$13,#REF!,2,0)</f>
        <v>#REF!</v>
      </c>
      <c r="KJ16" t="e">
        <f>VLOOKUP($B16&amp;"|"&amp;KJ$13,#REF!,2,0)</f>
        <v>#REF!</v>
      </c>
      <c r="KK16" t="e">
        <f>VLOOKUP($B16&amp;"|"&amp;KK$13,#REF!,2,0)</f>
        <v>#REF!</v>
      </c>
      <c r="KL16" t="e">
        <f>VLOOKUP($B16&amp;"|"&amp;KL$13,#REF!,2,0)</f>
        <v>#REF!</v>
      </c>
      <c r="KM16" t="e">
        <f>VLOOKUP($B16&amp;"|"&amp;KM$13,#REF!,2,0)</f>
        <v>#REF!</v>
      </c>
      <c r="KN16" t="e">
        <f>VLOOKUP($B16&amp;"|"&amp;KN$13,#REF!,2,0)</f>
        <v>#REF!</v>
      </c>
      <c r="KO16" t="e">
        <f>VLOOKUP($B16&amp;"|"&amp;KO$13,#REF!,2,0)</f>
        <v>#REF!</v>
      </c>
      <c r="KP16" t="e">
        <f>VLOOKUP($B16&amp;"|"&amp;KP$13,#REF!,2,0)</f>
        <v>#REF!</v>
      </c>
      <c r="KQ16" t="e">
        <f>VLOOKUP($B16&amp;"|"&amp;KQ$13,#REF!,2,0)</f>
        <v>#REF!</v>
      </c>
      <c r="KR16" t="e">
        <f>VLOOKUP($B16&amp;"|"&amp;KR$13,#REF!,2,0)</f>
        <v>#REF!</v>
      </c>
      <c r="KS16" t="e">
        <f>VLOOKUP($B16&amp;"|"&amp;KS$13,#REF!,2,0)</f>
        <v>#REF!</v>
      </c>
      <c r="KT16" t="e">
        <f>VLOOKUP($B16&amp;"|"&amp;KT$13,#REF!,2,0)</f>
        <v>#REF!</v>
      </c>
      <c r="KU16" t="e">
        <f>VLOOKUP($B16&amp;"|"&amp;KU$13,#REF!,2,0)</f>
        <v>#REF!</v>
      </c>
      <c r="KV16" t="e">
        <f>VLOOKUP($B16&amp;"|"&amp;KV$13,#REF!,2,0)</f>
        <v>#REF!</v>
      </c>
      <c r="KW16" t="e">
        <f>VLOOKUP($B16&amp;"|"&amp;KW$13,#REF!,2,0)</f>
        <v>#REF!</v>
      </c>
      <c r="KX16" t="e">
        <f>VLOOKUP($B16&amp;"|"&amp;KX$13,#REF!,2,0)</f>
        <v>#REF!</v>
      </c>
      <c r="KY16" t="e">
        <f>VLOOKUP($B16&amp;"|"&amp;KY$13,#REF!,2,0)</f>
        <v>#REF!</v>
      </c>
      <c r="KZ16" t="e">
        <f>VLOOKUP($B16&amp;"|"&amp;KZ$13,#REF!,2,0)</f>
        <v>#REF!</v>
      </c>
      <c r="LA16" t="e">
        <f>VLOOKUP($B16&amp;"|"&amp;LA$13,#REF!,2,0)</f>
        <v>#REF!</v>
      </c>
      <c r="LB16" t="e">
        <f>VLOOKUP($B16&amp;"|"&amp;LB$13,#REF!,2,0)</f>
        <v>#REF!</v>
      </c>
      <c r="LC16" t="e">
        <f>VLOOKUP($B16&amp;"|"&amp;LC$13,#REF!,2,0)</f>
        <v>#REF!</v>
      </c>
      <c r="LD16" t="e">
        <f>VLOOKUP($B16&amp;"|"&amp;LD$13,#REF!,2,0)</f>
        <v>#REF!</v>
      </c>
      <c r="LE16" t="e">
        <f>VLOOKUP($B16&amp;"|"&amp;LE$13,#REF!,2,0)</f>
        <v>#REF!</v>
      </c>
      <c r="LF16" t="e">
        <f>VLOOKUP($B16&amp;"|"&amp;LF$13,#REF!,2,0)</f>
        <v>#REF!</v>
      </c>
      <c r="LG16" t="e">
        <f>VLOOKUP($B16&amp;"|"&amp;LG$13,#REF!,2,0)</f>
        <v>#REF!</v>
      </c>
      <c r="LH16" t="e">
        <f>VLOOKUP($B16&amp;"|"&amp;LH$13,#REF!,2,0)</f>
        <v>#REF!</v>
      </c>
      <c r="LI16" t="e">
        <f>VLOOKUP($B16&amp;"|"&amp;LI$13,#REF!,2,0)</f>
        <v>#REF!</v>
      </c>
      <c r="LJ16" t="e">
        <f>VLOOKUP($B16&amp;"|"&amp;LJ$13,#REF!,2,0)</f>
        <v>#REF!</v>
      </c>
      <c r="LK16" t="e">
        <f>VLOOKUP($B16&amp;"|"&amp;LK$13,#REF!,2,0)</f>
        <v>#REF!</v>
      </c>
      <c r="LL16" t="e">
        <f>VLOOKUP($B16&amp;"|"&amp;LL$13,#REF!,2,0)</f>
        <v>#REF!</v>
      </c>
      <c r="LM16" t="e">
        <f>VLOOKUP($B16&amp;"|"&amp;LM$13,#REF!,2,0)</f>
        <v>#REF!</v>
      </c>
      <c r="LN16" t="e">
        <f>VLOOKUP($B16&amp;"|"&amp;LN$13,#REF!,2,0)</f>
        <v>#REF!</v>
      </c>
      <c r="LO16" t="e">
        <f>VLOOKUP($B16&amp;"|"&amp;LO$13,#REF!,2,0)</f>
        <v>#REF!</v>
      </c>
      <c r="LP16" t="e">
        <f>VLOOKUP($B16&amp;"|"&amp;LP$13,#REF!,2,0)</f>
        <v>#REF!</v>
      </c>
      <c r="LQ16" t="e">
        <f>VLOOKUP($B16&amp;"|"&amp;LQ$13,#REF!,2,0)</f>
        <v>#REF!</v>
      </c>
      <c r="LR16" t="e">
        <f>VLOOKUP($B16&amp;"|"&amp;LR$13,#REF!,2,0)</f>
        <v>#REF!</v>
      </c>
      <c r="LS16" t="e">
        <f>VLOOKUP($B16&amp;"|"&amp;LS$13,#REF!,2,0)</f>
        <v>#REF!</v>
      </c>
      <c r="LT16" t="e">
        <f>VLOOKUP($B16&amp;"|"&amp;LT$13,#REF!,2,0)</f>
        <v>#REF!</v>
      </c>
      <c r="LU16" t="e">
        <f>VLOOKUP($B16&amp;"|"&amp;LU$13,#REF!,2,0)</f>
        <v>#REF!</v>
      </c>
      <c r="LV16" t="e">
        <f>VLOOKUP($B16&amp;"|"&amp;LV$13,#REF!,2,0)</f>
        <v>#REF!</v>
      </c>
      <c r="LW16" t="e">
        <f>VLOOKUP($B16&amp;"|"&amp;LW$13,#REF!,2,0)</f>
        <v>#REF!</v>
      </c>
      <c r="LX16" t="e">
        <f>VLOOKUP($B16&amp;"|"&amp;LX$13,#REF!,2,0)</f>
        <v>#REF!</v>
      </c>
      <c r="LY16" t="e">
        <f>VLOOKUP($B16&amp;"|"&amp;LY$13,#REF!,2,0)</f>
        <v>#REF!</v>
      </c>
      <c r="LZ16" t="e">
        <f>VLOOKUP($B16&amp;"|"&amp;LZ$13,#REF!,2,0)</f>
        <v>#REF!</v>
      </c>
      <c r="MA16" t="e">
        <f>VLOOKUP($B16&amp;"|"&amp;MA$13,#REF!,2,0)</f>
        <v>#REF!</v>
      </c>
      <c r="MB16" t="e">
        <f>VLOOKUP($B16&amp;"|"&amp;MB$13,#REF!,2,0)</f>
        <v>#REF!</v>
      </c>
      <c r="MC16" t="e">
        <f>VLOOKUP($B16&amp;"|"&amp;MC$13,#REF!,2,0)</f>
        <v>#REF!</v>
      </c>
      <c r="MD16" t="e">
        <f>VLOOKUP($B16&amp;"|"&amp;MD$13,#REF!,2,0)</f>
        <v>#REF!</v>
      </c>
      <c r="ME16" t="e">
        <f>VLOOKUP($B16&amp;"|"&amp;ME$13,#REF!,2,0)</f>
        <v>#REF!</v>
      </c>
      <c r="MF16" t="e">
        <f>VLOOKUP($B16&amp;"|"&amp;MF$13,#REF!,2,0)</f>
        <v>#REF!</v>
      </c>
      <c r="MG16" t="e">
        <f>VLOOKUP($B16&amp;"|"&amp;MG$13,#REF!,2,0)</f>
        <v>#REF!</v>
      </c>
      <c r="MH16" t="e">
        <f>VLOOKUP($B16&amp;"|"&amp;MH$13,#REF!,2,0)</f>
        <v>#REF!</v>
      </c>
      <c r="MI16" t="e">
        <f>VLOOKUP($B16&amp;"|"&amp;MI$13,#REF!,2,0)</f>
        <v>#REF!</v>
      </c>
      <c r="MJ16" t="e">
        <f>VLOOKUP($B16&amp;"|"&amp;MJ$13,#REF!,2,0)</f>
        <v>#REF!</v>
      </c>
      <c r="MK16" t="e">
        <f>VLOOKUP($B16&amp;"|"&amp;MK$13,#REF!,2,0)</f>
        <v>#REF!</v>
      </c>
      <c r="ML16" t="e">
        <f>VLOOKUP($B16&amp;"|"&amp;ML$13,#REF!,2,0)</f>
        <v>#REF!</v>
      </c>
      <c r="MM16" t="e">
        <f>VLOOKUP($B16&amp;"|"&amp;MM$13,#REF!,2,0)</f>
        <v>#REF!</v>
      </c>
      <c r="MN16" t="e">
        <f>VLOOKUP($B16&amp;"|"&amp;MN$13,#REF!,2,0)</f>
        <v>#REF!</v>
      </c>
      <c r="MO16" t="e">
        <f>VLOOKUP($B16&amp;"|"&amp;MO$13,#REF!,2,0)</f>
        <v>#REF!</v>
      </c>
      <c r="MP16" t="e">
        <f>VLOOKUP($B16&amp;"|"&amp;MP$13,#REF!,2,0)</f>
        <v>#REF!</v>
      </c>
      <c r="MQ16" t="e">
        <f>VLOOKUP($B16&amp;"|"&amp;MQ$13,#REF!,2,0)</f>
        <v>#REF!</v>
      </c>
      <c r="MR16" t="e">
        <f>VLOOKUP($B16&amp;"|"&amp;MR$13,#REF!,2,0)</f>
        <v>#REF!</v>
      </c>
      <c r="MS16" t="e">
        <f>VLOOKUP($B16&amp;"|"&amp;MS$13,#REF!,2,0)</f>
        <v>#REF!</v>
      </c>
      <c r="MT16" t="e">
        <f>VLOOKUP($B16&amp;"|"&amp;MT$13,#REF!,2,0)</f>
        <v>#REF!</v>
      </c>
      <c r="MU16" t="e">
        <f>VLOOKUP($B16&amp;"|"&amp;MU$13,#REF!,2,0)</f>
        <v>#REF!</v>
      </c>
      <c r="MV16" t="e">
        <f>VLOOKUP($B16&amp;"|"&amp;MV$13,#REF!,2,0)</f>
        <v>#REF!</v>
      </c>
      <c r="MW16" t="e">
        <f>VLOOKUP($B16&amp;"|"&amp;MW$13,#REF!,2,0)</f>
        <v>#REF!</v>
      </c>
      <c r="MX16" t="e">
        <f>VLOOKUP($B16&amp;"|"&amp;MX$13,#REF!,2,0)</f>
        <v>#REF!</v>
      </c>
      <c r="MY16" t="e">
        <f>VLOOKUP($B16&amp;"|"&amp;MY$13,#REF!,2,0)</f>
        <v>#REF!</v>
      </c>
      <c r="MZ16" t="e">
        <f>VLOOKUP($B16&amp;"|"&amp;MZ$13,#REF!,2,0)</f>
        <v>#REF!</v>
      </c>
      <c r="NA16" t="e">
        <f>VLOOKUP($B16&amp;"|"&amp;NA$13,#REF!,2,0)</f>
        <v>#REF!</v>
      </c>
      <c r="NB16" t="e">
        <f>VLOOKUP($B16&amp;"|"&amp;NB$13,#REF!,2,0)</f>
        <v>#REF!</v>
      </c>
      <c r="NC16" t="e">
        <f>VLOOKUP($B16&amp;"|"&amp;NC$13,#REF!,2,0)</f>
        <v>#REF!</v>
      </c>
      <c r="ND16" t="e">
        <f>VLOOKUP($B16&amp;"|"&amp;ND$13,#REF!,2,0)</f>
        <v>#REF!</v>
      </c>
      <c r="NE16" t="e">
        <f>VLOOKUP($B16&amp;"|"&amp;NE$13,#REF!,2,0)</f>
        <v>#REF!</v>
      </c>
      <c r="NF16" t="e">
        <f>VLOOKUP($B16&amp;"|"&amp;NF$13,#REF!,2,0)</f>
        <v>#REF!</v>
      </c>
      <c r="NG16" t="e">
        <f>VLOOKUP($B16&amp;"|"&amp;NG$13,#REF!,2,0)</f>
        <v>#REF!</v>
      </c>
      <c r="NH16" t="e">
        <f>VLOOKUP($B16&amp;"|"&amp;NH$13,#REF!,2,0)</f>
        <v>#REF!</v>
      </c>
      <c r="NI16" t="e">
        <f>VLOOKUP($B16&amp;"|"&amp;NI$13,#REF!,2,0)</f>
        <v>#REF!</v>
      </c>
      <c r="NJ16" t="e">
        <f>VLOOKUP($B16&amp;"|"&amp;NJ$13,#REF!,2,0)</f>
        <v>#REF!</v>
      </c>
      <c r="NK16" t="e">
        <f>VLOOKUP($B16&amp;"|"&amp;NK$13,#REF!,2,0)</f>
        <v>#REF!</v>
      </c>
      <c r="NL16" t="e">
        <f>VLOOKUP($B16&amp;"|"&amp;NL$13,#REF!,2,0)</f>
        <v>#REF!</v>
      </c>
      <c r="NM16" t="e">
        <f>VLOOKUP($B16&amp;"|"&amp;NM$13,#REF!,2,0)</f>
        <v>#REF!</v>
      </c>
      <c r="NN16" t="e">
        <f>VLOOKUP($B16&amp;"|"&amp;NN$13,#REF!,2,0)</f>
        <v>#REF!</v>
      </c>
      <c r="NO16" t="e">
        <f>VLOOKUP($B16&amp;"|"&amp;NO$13,#REF!,2,0)</f>
        <v>#REF!</v>
      </c>
      <c r="NP16" t="e">
        <f>VLOOKUP($B16&amp;"|"&amp;NP$13,#REF!,2,0)</f>
        <v>#REF!</v>
      </c>
      <c r="NQ16" t="e">
        <f>VLOOKUP($B16&amp;"|"&amp;NQ$13,#REF!,2,0)</f>
        <v>#REF!</v>
      </c>
      <c r="NR16" t="e">
        <f>VLOOKUP($B16&amp;"|"&amp;NR$13,#REF!,2,0)</f>
        <v>#REF!</v>
      </c>
      <c r="NS16" t="e">
        <f>VLOOKUP($B16&amp;"|"&amp;NS$13,#REF!,2,0)</f>
        <v>#REF!</v>
      </c>
      <c r="NT16" t="e">
        <f>VLOOKUP($B16&amp;"|"&amp;NT$13,#REF!,2,0)</f>
        <v>#REF!</v>
      </c>
      <c r="NU16" t="e">
        <f>VLOOKUP($B16&amp;"|"&amp;NU$13,#REF!,2,0)</f>
        <v>#REF!</v>
      </c>
      <c r="NV16" t="e">
        <f>VLOOKUP($B16&amp;"|"&amp;NV$13,#REF!,2,0)</f>
        <v>#REF!</v>
      </c>
      <c r="NW16" t="e">
        <f>VLOOKUP($B16&amp;"|"&amp;NW$13,#REF!,2,0)</f>
        <v>#REF!</v>
      </c>
      <c r="NX16" t="e">
        <f>VLOOKUP($B16&amp;"|"&amp;NX$13,#REF!,2,0)</f>
        <v>#REF!</v>
      </c>
      <c r="NY16" t="e">
        <f>VLOOKUP($B16&amp;"|"&amp;NY$13,#REF!,2,0)</f>
        <v>#REF!</v>
      </c>
      <c r="NZ16" t="e">
        <f>VLOOKUP($B16&amp;"|"&amp;NZ$13,#REF!,2,0)</f>
        <v>#REF!</v>
      </c>
      <c r="OA16" t="e">
        <f>VLOOKUP($B16&amp;"|"&amp;OA$13,#REF!,2,0)</f>
        <v>#REF!</v>
      </c>
      <c r="OB16" t="e">
        <f>VLOOKUP($B16&amp;"|"&amp;OB$13,#REF!,2,0)</f>
        <v>#REF!</v>
      </c>
      <c r="OC16" t="e">
        <f>VLOOKUP($B16&amp;"|"&amp;OC$13,#REF!,2,0)</f>
        <v>#REF!</v>
      </c>
      <c r="OD16" t="e">
        <f>VLOOKUP($B16&amp;"|"&amp;OD$13,#REF!,2,0)</f>
        <v>#REF!</v>
      </c>
      <c r="OE16" t="e">
        <f>VLOOKUP($B16&amp;"|"&amp;OE$13,#REF!,2,0)</f>
        <v>#REF!</v>
      </c>
      <c r="OF16" t="e">
        <f>VLOOKUP($B16&amp;"|"&amp;OF$13,#REF!,2,0)</f>
        <v>#REF!</v>
      </c>
      <c r="OG16" t="e">
        <f>VLOOKUP($B16&amp;"|"&amp;OG$13,#REF!,2,0)</f>
        <v>#REF!</v>
      </c>
      <c r="OH16" t="e">
        <f>VLOOKUP($B16&amp;"|"&amp;OH$13,#REF!,2,0)</f>
        <v>#REF!</v>
      </c>
    </row>
    <row r="17" spans="1:398">
      <c r="A17" s="3" t="s">
        <v>489</v>
      </c>
      <c r="B17" s="67" t="s">
        <v>480</v>
      </c>
      <c r="C17" t="e">
        <f>VLOOKUP($B17&amp;"|"&amp;C$13,#REF!,2,0)</f>
        <v>#REF!</v>
      </c>
      <c r="D17" t="e">
        <f>VLOOKUP($B17&amp;"|"&amp;D$13,#REF!,2,0)</f>
        <v>#REF!</v>
      </c>
      <c r="E17" t="e">
        <f>VLOOKUP($B17&amp;"|"&amp;E$13,#REF!,2,0)</f>
        <v>#REF!</v>
      </c>
      <c r="F17" t="e">
        <f>VLOOKUP($B17&amp;"|"&amp;F$13,#REF!,2,0)</f>
        <v>#REF!</v>
      </c>
      <c r="G17" t="e">
        <f>VLOOKUP($B17&amp;"|"&amp;G$13,#REF!,2,0)</f>
        <v>#REF!</v>
      </c>
      <c r="H17" t="e">
        <f>VLOOKUP($B17&amp;"|"&amp;H$13,#REF!,2,0)</f>
        <v>#REF!</v>
      </c>
      <c r="I17" t="e">
        <f>VLOOKUP($B17&amp;"|"&amp;I$13,#REF!,2,0)</f>
        <v>#REF!</v>
      </c>
      <c r="J17" t="e">
        <f>VLOOKUP($B17&amp;"|"&amp;J$13,#REF!,2,0)</f>
        <v>#REF!</v>
      </c>
      <c r="K17" t="e">
        <f>VLOOKUP($B17&amp;"|"&amp;K$13,#REF!,2,0)</f>
        <v>#REF!</v>
      </c>
      <c r="L17" t="e">
        <f>VLOOKUP($B17&amp;"|"&amp;L$13,#REF!,2,0)</f>
        <v>#REF!</v>
      </c>
      <c r="M17" t="e">
        <f>VLOOKUP($B17&amp;"|"&amp;M$13,#REF!,2,0)</f>
        <v>#REF!</v>
      </c>
      <c r="N17" t="e">
        <f>VLOOKUP($B17&amp;"|"&amp;N$13,#REF!,2,0)</f>
        <v>#REF!</v>
      </c>
      <c r="O17" t="e">
        <f>VLOOKUP($B17&amp;"|"&amp;O$13,#REF!,2,0)</f>
        <v>#REF!</v>
      </c>
      <c r="P17" t="e">
        <f>VLOOKUP($B17&amp;"|"&amp;P$13,#REF!,2,0)</f>
        <v>#REF!</v>
      </c>
      <c r="Q17" t="e">
        <f>VLOOKUP($B17&amp;"|"&amp;Q$13,#REF!,2,0)</f>
        <v>#REF!</v>
      </c>
      <c r="R17" t="e">
        <f>VLOOKUP($B17&amp;"|"&amp;R$13,#REF!,2,0)</f>
        <v>#REF!</v>
      </c>
      <c r="S17" t="e">
        <f>VLOOKUP($B17&amp;"|"&amp;S$13,#REF!,2,0)</f>
        <v>#REF!</v>
      </c>
      <c r="T17" t="e">
        <f>VLOOKUP($B17&amp;"|"&amp;T$13,#REF!,2,0)</f>
        <v>#REF!</v>
      </c>
      <c r="U17" t="e">
        <f>VLOOKUP($B17&amp;"|"&amp;U$13,#REF!,2,0)</f>
        <v>#REF!</v>
      </c>
      <c r="V17" t="e">
        <f>VLOOKUP($B17&amp;"|"&amp;V$13,#REF!,2,0)</f>
        <v>#REF!</v>
      </c>
      <c r="W17" t="e">
        <f>VLOOKUP($B17&amp;"|"&amp;W$13,#REF!,2,0)</f>
        <v>#REF!</v>
      </c>
      <c r="X17" t="e">
        <f>VLOOKUP($B17&amp;"|"&amp;X$13,#REF!,2,0)</f>
        <v>#REF!</v>
      </c>
      <c r="Y17" t="e">
        <f>VLOOKUP($B17&amp;"|"&amp;Y$13,#REF!,2,0)</f>
        <v>#REF!</v>
      </c>
      <c r="Z17" t="e">
        <f>VLOOKUP($B17&amp;"|"&amp;Z$13,#REF!,2,0)</f>
        <v>#REF!</v>
      </c>
      <c r="AA17" t="e">
        <f>VLOOKUP($B17&amp;"|"&amp;AA$13,#REF!,2,0)</f>
        <v>#REF!</v>
      </c>
      <c r="AB17" t="e">
        <f>VLOOKUP($B17&amp;"|"&amp;AB$13,#REF!,2,0)</f>
        <v>#REF!</v>
      </c>
      <c r="AC17" t="e">
        <f>VLOOKUP($B17&amp;"|"&amp;AC$13,#REF!,2,0)</f>
        <v>#REF!</v>
      </c>
      <c r="AD17" t="e">
        <f>VLOOKUP($B17&amp;"|"&amp;AD$13,#REF!,2,0)</f>
        <v>#REF!</v>
      </c>
      <c r="AE17" t="e">
        <f>VLOOKUP($B17&amp;"|"&amp;AE$13,#REF!,2,0)</f>
        <v>#REF!</v>
      </c>
      <c r="AF17" t="e">
        <f>VLOOKUP($B17&amp;"|"&amp;AF$13,#REF!,2,0)</f>
        <v>#REF!</v>
      </c>
      <c r="AG17" t="e">
        <f>VLOOKUP($B17&amp;"|"&amp;AG$13,#REF!,2,0)</f>
        <v>#REF!</v>
      </c>
      <c r="AH17" t="e">
        <f>VLOOKUP($B17&amp;"|"&amp;AH$13,#REF!,2,0)</f>
        <v>#REF!</v>
      </c>
      <c r="AI17" t="e">
        <f>VLOOKUP($B17&amp;"|"&amp;AI$13,#REF!,2,0)</f>
        <v>#REF!</v>
      </c>
      <c r="AJ17" t="e">
        <f>VLOOKUP($B17&amp;"|"&amp;AJ$13,#REF!,2,0)</f>
        <v>#REF!</v>
      </c>
      <c r="AK17" t="e">
        <f>VLOOKUP($B17&amp;"|"&amp;AK$13,#REF!,2,0)</f>
        <v>#REF!</v>
      </c>
      <c r="AL17" t="e">
        <f>VLOOKUP($B17&amp;"|"&amp;AL$13,#REF!,2,0)</f>
        <v>#REF!</v>
      </c>
      <c r="AM17" t="e">
        <f>VLOOKUP($B17&amp;"|"&amp;AM$13,#REF!,2,0)</f>
        <v>#REF!</v>
      </c>
      <c r="AN17" t="e">
        <f>VLOOKUP($B17&amp;"|"&amp;AN$13,#REF!,2,0)</f>
        <v>#REF!</v>
      </c>
      <c r="AO17" t="e">
        <f>VLOOKUP($B17&amp;"|"&amp;AO$13,#REF!,2,0)</f>
        <v>#REF!</v>
      </c>
      <c r="AP17" t="e">
        <f>VLOOKUP($B17&amp;"|"&amp;AP$13,#REF!,2,0)</f>
        <v>#REF!</v>
      </c>
      <c r="AQ17" t="e">
        <f>VLOOKUP($B17&amp;"|"&amp;AQ$13,#REF!,2,0)</f>
        <v>#REF!</v>
      </c>
      <c r="AR17" t="e">
        <f>VLOOKUP($B17&amp;"|"&amp;AR$13,#REF!,2,0)</f>
        <v>#REF!</v>
      </c>
      <c r="AS17" t="e">
        <f>VLOOKUP($B17&amp;"|"&amp;AS$13,#REF!,2,0)</f>
        <v>#REF!</v>
      </c>
      <c r="AT17" t="e">
        <f>VLOOKUP($B17&amp;"|"&amp;AT$13,#REF!,2,0)</f>
        <v>#REF!</v>
      </c>
      <c r="AU17" t="e">
        <f>VLOOKUP($B17&amp;"|"&amp;AU$13,#REF!,2,0)</f>
        <v>#REF!</v>
      </c>
      <c r="AV17" t="e">
        <f>VLOOKUP($B17&amp;"|"&amp;AV$13,#REF!,2,0)</f>
        <v>#REF!</v>
      </c>
      <c r="AW17" t="e">
        <f>VLOOKUP($B17&amp;"|"&amp;AW$13,#REF!,2,0)</f>
        <v>#REF!</v>
      </c>
      <c r="AX17" t="e">
        <f>VLOOKUP($B17&amp;"|"&amp;AX$13,#REF!,2,0)</f>
        <v>#REF!</v>
      </c>
      <c r="AY17" t="e">
        <f>VLOOKUP($B17&amp;"|"&amp;AY$13,#REF!,2,0)</f>
        <v>#REF!</v>
      </c>
      <c r="AZ17" t="e">
        <f>VLOOKUP($B17&amp;"|"&amp;AZ$13,#REF!,2,0)</f>
        <v>#REF!</v>
      </c>
      <c r="BA17" t="e">
        <f>VLOOKUP($B17&amp;"|"&amp;BA$13,#REF!,2,0)</f>
        <v>#REF!</v>
      </c>
      <c r="BB17" t="e">
        <f>VLOOKUP($B17&amp;"|"&amp;BB$13,#REF!,2,0)</f>
        <v>#REF!</v>
      </c>
      <c r="BC17" t="e">
        <f>VLOOKUP($B17&amp;"|"&amp;BC$13,#REF!,2,0)</f>
        <v>#REF!</v>
      </c>
      <c r="BD17" t="e">
        <f>VLOOKUP($B17&amp;"|"&amp;BD$13,#REF!,2,0)</f>
        <v>#REF!</v>
      </c>
      <c r="BE17" t="e">
        <f>VLOOKUP($B17&amp;"|"&amp;BE$13,#REF!,2,0)</f>
        <v>#REF!</v>
      </c>
      <c r="BF17" t="e">
        <f>VLOOKUP($B17&amp;"|"&amp;BF$13,#REF!,2,0)</f>
        <v>#REF!</v>
      </c>
      <c r="BG17" t="e">
        <f>VLOOKUP($B17&amp;"|"&amp;BG$13,#REF!,2,0)</f>
        <v>#REF!</v>
      </c>
      <c r="BH17" t="e">
        <f>VLOOKUP($B17&amp;"|"&amp;BH$13,#REF!,2,0)</f>
        <v>#REF!</v>
      </c>
      <c r="BI17" t="e">
        <f>VLOOKUP($B17&amp;"|"&amp;BI$13,#REF!,2,0)</f>
        <v>#REF!</v>
      </c>
      <c r="BJ17" t="e">
        <f>VLOOKUP($B17&amp;"|"&amp;BJ$13,#REF!,2,0)</f>
        <v>#REF!</v>
      </c>
      <c r="BK17" t="e">
        <f>VLOOKUP($B17&amp;"|"&amp;BK$13,#REF!,2,0)</f>
        <v>#REF!</v>
      </c>
      <c r="BL17" t="e">
        <f>VLOOKUP($B17&amp;"|"&amp;BL$13,#REF!,2,0)</f>
        <v>#REF!</v>
      </c>
      <c r="BM17" t="e">
        <f>VLOOKUP($B17&amp;"|"&amp;BM$13,#REF!,2,0)</f>
        <v>#REF!</v>
      </c>
      <c r="BN17" t="e">
        <f>VLOOKUP($B17&amp;"|"&amp;BN$13,#REF!,2,0)</f>
        <v>#REF!</v>
      </c>
      <c r="BO17" t="e">
        <f>VLOOKUP($B17&amp;"|"&amp;BO$13,#REF!,2,0)</f>
        <v>#REF!</v>
      </c>
      <c r="BP17" t="e">
        <f>VLOOKUP($B17&amp;"|"&amp;BP$13,#REF!,2,0)</f>
        <v>#REF!</v>
      </c>
      <c r="BQ17" t="e">
        <f>VLOOKUP($B17&amp;"|"&amp;BQ$13,#REF!,2,0)</f>
        <v>#REF!</v>
      </c>
      <c r="BR17" t="e">
        <f>VLOOKUP($B17&amp;"|"&amp;BR$13,#REF!,2,0)</f>
        <v>#REF!</v>
      </c>
      <c r="BS17" t="e">
        <f>VLOOKUP($B17&amp;"|"&amp;BS$13,#REF!,2,0)</f>
        <v>#REF!</v>
      </c>
      <c r="BT17" t="e">
        <f>VLOOKUP($B17&amp;"|"&amp;BT$13,#REF!,2,0)</f>
        <v>#REF!</v>
      </c>
      <c r="BU17" t="e">
        <f>VLOOKUP($B17&amp;"|"&amp;BU$13,#REF!,2,0)</f>
        <v>#REF!</v>
      </c>
      <c r="BV17" t="e">
        <f>VLOOKUP($B17&amp;"|"&amp;BV$13,#REF!,2,0)</f>
        <v>#REF!</v>
      </c>
      <c r="BW17" t="e">
        <f>VLOOKUP($B17&amp;"|"&amp;BW$13,#REF!,2,0)</f>
        <v>#REF!</v>
      </c>
      <c r="BX17" t="e">
        <f>VLOOKUP($B17&amp;"|"&amp;BX$13,#REF!,2,0)</f>
        <v>#REF!</v>
      </c>
      <c r="BY17" t="e">
        <f>VLOOKUP($B17&amp;"|"&amp;BY$13,#REF!,2,0)</f>
        <v>#REF!</v>
      </c>
      <c r="BZ17" t="e">
        <f>VLOOKUP($B17&amp;"|"&amp;BZ$13,#REF!,2,0)</f>
        <v>#REF!</v>
      </c>
      <c r="CA17" t="e">
        <f>VLOOKUP($B17&amp;"|"&amp;CA$13,#REF!,2,0)</f>
        <v>#REF!</v>
      </c>
      <c r="CB17" t="e">
        <f>VLOOKUP($B17&amp;"|"&amp;CB$13,#REF!,2,0)</f>
        <v>#REF!</v>
      </c>
      <c r="CC17" t="e">
        <f>VLOOKUP($B17&amp;"|"&amp;CC$13,#REF!,2,0)</f>
        <v>#REF!</v>
      </c>
      <c r="CD17" t="e">
        <f>VLOOKUP($B17&amp;"|"&amp;CD$13,#REF!,2,0)</f>
        <v>#REF!</v>
      </c>
      <c r="CE17" t="e">
        <f>VLOOKUP($B17&amp;"|"&amp;CE$13,#REF!,2,0)</f>
        <v>#REF!</v>
      </c>
      <c r="CF17" t="e">
        <f>VLOOKUP($B17&amp;"|"&amp;CF$13,#REF!,2,0)</f>
        <v>#REF!</v>
      </c>
      <c r="CG17" t="e">
        <f>VLOOKUP($B17&amp;"|"&amp;CG$13,#REF!,2,0)</f>
        <v>#REF!</v>
      </c>
      <c r="CH17" t="e">
        <f>VLOOKUP($B17&amp;"|"&amp;CH$13,#REF!,2,0)</f>
        <v>#REF!</v>
      </c>
      <c r="CI17" t="e">
        <f>VLOOKUP($B17&amp;"|"&amp;CI$13,#REF!,2,0)</f>
        <v>#REF!</v>
      </c>
      <c r="CJ17" t="e">
        <f>VLOOKUP($B17&amp;"|"&amp;CJ$13,#REF!,2,0)</f>
        <v>#REF!</v>
      </c>
      <c r="CK17" t="e">
        <f>VLOOKUP($B17&amp;"|"&amp;CK$13,#REF!,2,0)</f>
        <v>#REF!</v>
      </c>
      <c r="CL17" t="e">
        <f>VLOOKUP($B17&amp;"|"&amp;CL$13,#REF!,2,0)</f>
        <v>#REF!</v>
      </c>
      <c r="CM17" t="e">
        <f>VLOOKUP($B17&amp;"|"&amp;CM$13,#REF!,2,0)</f>
        <v>#REF!</v>
      </c>
      <c r="CN17" t="e">
        <f>VLOOKUP($B17&amp;"|"&amp;CN$13,#REF!,2,0)</f>
        <v>#REF!</v>
      </c>
      <c r="CO17" t="e">
        <f>VLOOKUP($B17&amp;"|"&amp;CO$13,#REF!,2,0)</f>
        <v>#REF!</v>
      </c>
      <c r="CP17" t="e">
        <f>VLOOKUP($B17&amp;"|"&amp;CP$13,#REF!,2,0)</f>
        <v>#REF!</v>
      </c>
      <c r="CQ17" t="e">
        <f>VLOOKUP($B17&amp;"|"&amp;CQ$13,#REF!,2,0)</f>
        <v>#REF!</v>
      </c>
      <c r="CR17" t="e">
        <f>VLOOKUP($B17&amp;"|"&amp;CR$13,#REF!,2,0)</f>
        <v>#REF!</v>
      </c>
      <c r="CS17" t="e">
        <f>VLOOKUP($B17&amp;"|"&amp;CS$13,#REF!,2,0)</f>
        <v>#REF!</v>
      </c>
      <c r="CT17" t="e">
        <f>VLOOKUP($B17&amp;"|"&amp;CT$13,#REF!,2,0)</f>
        <v>#REF!</v>
      </c>
      <c r="CU17" t="e">
        <f>VLOOKUP($B17&amp;"|"&amp;CU$13,#REF!,2,0)</f>
        <v>#REF!</v>
      </c>
      <c r="CV17" t="e">
        <f>VLOOKUP($B17&amp;"|"&amp;CV$13,#REF!,2,0)</f>
        <v>#REF!</v>
      </c>
      <c r="CW17" t="e">
        <f>VLOOKUP($B17&amp;"|"&amp;CW$13,#REF!,2,0)</f>
        <v>#REF!</v>
      </c>
      <c r="CX17" t="e">
        <f>VLOOKUP($B17&amp;"|"&amp;CX$13,#REF!,2,0)</f>
        <v>#REF!</v>
      </c>
      <c r="CY17" t="e">
        <f>VLOOKUP($B17&amp;"|"&amp;CY$13,#REF!,2,0)</f>
        <v>#REF!</v>
      </c>
      <c r="CZ17" t="e">
        <f>VLOOKUP($B17&amp;"|"&amp;CZ$13,#REF!,2,0)</f>
        <v>#REF!</v>
      </c>
      <c r="DA17" t="e">
        <f>VLOOKUP($B17&amp;"|"&amp;DA$13,#REF!,2,0)</f>
        <v>#REF!</v>
      </c>
      <c r="DB17" t="e">
        <f>VLOOKUP($B17&amp;"|"&amp;DB$13,#REF!,2,0)</f>
        <v>#REF!</v>
      </c>
      <c r="DC17" t="e">
        <f>VLOOKUP($B17&amp;"|"&amp;DC$13,#REF!,2,0)</f>
        <v>#REF!</v>
      </c>
      <c r="DD17" t="e">
        <f>VLOOKUP($B17&amp;"|"&amp;DD$13,#REF!,2,0)</f>
        <v>#REF!</v>
      </c>
      <c r="DE17" t="e">
        <f>VLOOKUP($B17&amp;"|"&amp;DE$13,#REF!,2,0)</f>
        <v>#REF!</v>
      </c>
      <c r="DF17" t="e">
        <f>VLOOKUP($B17&amp;"|"&amp;DF$13,#REF!,2,0)</f>
        <v>#REF!</v>
      </c>
      <c r="DG17" t="e">
        <f>VLOOKUP($B17&amp;"|"&amp;DG$13,#REF!,2,0)</f>
        <v>#REF!</v>
      </c>
      <c r="DH17" t="e">
        <f>VLOOKUP($B17&amp;"|"&amp;DH$13,#REF!,2,0)</f>
        <v>#REF!</v>
      </c>
      <c r="DI17" t="e">
        <f>VLOOKUP($B17&amp;"|"&amp;DI$13,#REF!,2,0)</f>
        <v>#REF!</v>
      </c>
      <c r="DJ17" t="e">
        <f>VLOOKUP($B17&amp;"|"&amp;DJ$13,#REF!,2,0)</f>
        <v>#REF!</v>
      </c>
      <c r="DK17" t="e">
        <f>VLOOKUP($B17&amp;"|"&amp;DK$13,#REF!,2,0)</f>
        <v>#REF!</v>
      </c>
      <c r="DL17" t="e">
        <f>VLOOKUP($B17&amp;"|"&amp;DL$13,#REF!,2,0)</f>
        <v>#REF!</v>
      </c>
      <c r="DM17" t="e">
        <f>VLOOKUP($B17&amp;"|"&amp;DM$13,#REF!,2,0)</f>
        <v>#REF!</v>
      </c>
      <c r="DN17" t="e">
        <f>VLOOKUP($B17&amp;"|"&amp;DN$13,#REF!,2,0)</f>
        <v>#REF!</v>
      </c>
      <c r="DO17" t="e">
        <f>VLOOKUP($B17&amp;"|"&amp;DO$13,#REF!,2,0)</f>
        <v>#REF!</v>
      </c>
      <c r="DP17" t="e">
        <f>VLOOKUP($B17&amp;"|"&amp;DP$13,#REF!,2,0)</f>
        <v>#REF!</v>
      </c>
      <c r="DQ17" t="e">
        <f>VLOOKUP($B17&amp;"|"&amp;DQ$13,#REF!,2,0)</f>
        <v>#REF!</v>
      </c>
      <c r="DR17" t="e">
        <f>VLOOKUP($B17&amp;"|"&amp;DR$13,#REF!,2,0)</f>
        <v>#REF!</v>
      </c>
      <c r="DS17" t="e">
        <f>VLOOKUP($B17&amp;"|"&amp;DS$13,#REF!,2,0)</f>
        <v>#REF!</v>
      </c>
      <c r="DT17" t="e">
        <f>VLOOKUP($B17&amp;"|"&amp;DT$13,#REF!,2,0)</f>
        <v>#REF!</v>
      </c>
      <c r="DU17" t="e">
        <f>VLOOKUP($B17&amp;"|"&amp;DU$13,#REF!,2,0)</f>
        <v>#REF!</v>
      </c>
      <c r="DV17" t="e">
        <f>VLOOKUP($B17&amp;"|"&amp;DV$13,#REF!,2,0)</f>
        <v>#REF!</v>
      </c>
      <c r="DW17" t="e">
        <f>VLOOKUP($B17&amp;"|"&amp;DW$13,#REF!,2,0)</f>
        <v>#REF!</v>
      </c>
      <c r="DX17" t="e">
        <f>VLOOKUP($B17&amp;"|"&amp;DX$13,#REF!,2,0)</f>
        <v>#REF!</v>
      </c>
      <c r="DY17" t="e">
        <f>VLOOKUP($B17&amp;"|"&amp;DY$13,#REF!,2,0)</f>
        <v>#REF!</v>
      </c>
      <c r="DZ17" t="e">
        <f>VLOOKUP($B17&amp;"|"&amp;DZ$13,#REF!,2,0)</f>
        <v>#REF!</v>
      </c>
      <c r="EA17" t="e">
        <f>VLOOKUP($B17&amp;"|"&amp;EA$13,#REF!,2,0)</f>
        <v>#REF!</v>
      </c>
      <c r="EB17" t="e">
        <f>VLOOKUP($B17&amp;"|"&amp;EB$13,#REF!,2,0)</f>
        <v>#REF!</v>
      </c>
      <c r="EC17" t="e">
        <f>VLOOKUP($B17&amp;"|"&amp;EC$13,#REF!,2,0)</f>
        <v>#REF!</v>
      </c>
      <c r="ED17" t="e">
        <f>VLOOKUP($B17&amp;"|"&amp;ED$13,#REF!,2,0)</f>
        <v>#REF!</v>
      </c>
      <c r="EE17" t="e">
        <f>VLOOKUP($B17&amp;"|"&amp;EE$13,#REF!,2,0)</f>
        <v>#REF!</v>
      </c>
      <c r="EF17" t="e">
        <f>VLOOKUP($B17&amp;"|"&amp;EF$13,#REF!,2,0)</f>
        <v>#REF!</v>
      </c>
      <c r="EG17" t="e">
        <f>VLOOKUP($B17&amp;"|"&amp;EG$13,#REF!,2,0)</f>
        <v>#REF!</v>
      </c>
      <c r="EH17" t="e">
        <f>VLOOKUP($B17&amp;"|"&amp;EH$13,#REF!,2,0)</f>
        <v>#REF!</v>
      </c>
      <c r="EI17" t="e">
        <f>VLOOKUP($B17&amp;"|"&amp;EI$13,#REF!,2,0)</f>
        <v>#REF!</v>
      </c>
      <c r="EJ17" t="e">
        <f>VLOOKUP($B17&amp;"|"&amp;EJ$13,#REF!,2,0)</f>
        <v>#REF!</v>
      </c>
      <c r="EK17" t="e">
        <f>VLOOKUP($B17&amp;"|"&amp;EK$13,#REF!,2,0)</f>
        <v>#REF!</v>
      </c>
      <c r="EL17" t="e">
        <f>VLOOKUP($B17&amp;"|"&amp;EL$13,#REF!,2,0)</f>
        <v>#REF!</v>
      </c>
      <c r="EM17" t="e">
        <f>VLOOKUP($B17&amp;"|"&amp;EM$13,#REF!,2,0)</f>
        <v>#REF!</v>
      </c>
      <c r="EN17" t="e">
        <f>VLOOKUP($B17&amp;"|"&amp;EN$13,#REF!,2,0)</f>
        <v>#REF!</v>
      </c>
      <c r="EO17" t="e">
        <f>VLOOKUP($B17&amp;"|"&amp;EO$13,#REF!,2,0)</f>
        <v>#REF!</v>
      </c>
      <c r="EP17" t="e">
        <f>VLOOKUP($B17&amp;"|"&amp;EP$13,#REF!,2,0)</f>
        <v>#REF!</v>
      </c>
      <c r="EQ17" t="e">
        <f>VLOOKUP($B17&amp;"|"&amp;EQ$13,#REF!,2,0)</f>
        <v>#REF!</v>
      </c>
      <c r="ER17" t="e">
        <f>VLOOKUP($B17&amp;"|"&amp;ER$13,#REF!,2,0)</f>
        <v>#REF!</v>
      </c>
      <c r="ES17" t="e">
        <f>VLOOKUP($B17&amp;"|"&amp;ES$13,#REF!,2,0)</f>
        <v>#REF!</v>
      </c>
      <c r="ET17" t="e">
        <f>VLOOKUP($B17&amp;"|"&amp;ET$13,#REF!,2,0)</f>
        <v>#REF!</v>
      </c>
      <c r="EU17" t="e">
        <f>VLOOKUP($B17&amp;"|"&amp;EU$13,#REF!,2,0)</f>
        <v>#REF!</v>
      </c>
      <c r="EV17" t="e">
        <f>VLOOKUP($B17&amp;"|"&amp;EV$13,#REF!,2,0)</f>
        <v>#REF!</v>
      </c>
      <c r="EW17" t="e">
        <f>VLOOKUP($B17&amp;"|"&amp;EW$13,#REF!,2,0)</f>
        <v>#REF!</v>
      </c>
      <c r="EX17" t="e">
        <f>VLOOKUP($B17&amp;"|"&amp;EX$13,#REF!,2,0)</f>
        <v>#REF!</v>
      </c>
      <c r="EY17" t="e">
        <f>VLOOKUP($B17&amp;"|"&amp;EY$13,#REF!,2,0)</f>
        <v>#REF!</v>
      </c>
      <c r="EZ17" t="e">
        <f>VLOOKUP($B17&amp;"|"&amp;EZ$13,#REF!,2,0)</f>
        <v>#REF!</v>
      </c>
      <c r="FA17" t="e">
        <f>VLOOKUP($B17&amp;"|"&amp;FA$13,#REF!,2,0)</f>
        <v>#REF!</v>
      </c>
      <c r="FB17" t="e">
        <f>VLOOKUP($B17&amp;"|"&amp;FB$13,#REF!,2,0)</f>
        <v>#REF!</v>
      </c>
      <c r="FC17" t="e">
        <f>VLOOKUP($B17&amp;"|"&amp;FC$13,#REF!,2,0)</f>
        <v>#REF!</v>
      </c>
      <c r="FD17" t="e">
        <f>VLOOKUP($B17&amp;"|"&amp;FD$13,#REF!,2,0)</f>
        <v>#REF!</v>
      </c>
      <c r="FE17" t="e">
        <f>VLOOKUP($B17&amp;"|"&amp;FE$13,#REF!,2,0)</f>
        <v>#REF!</v>
      </c>
      <c r="FF17" t="e">
        <f>VLOOKUP($B17&amp;"|"&amp;FF$13,#REF!,2,0)</f>
        <v>#REF!</v>
      </c>
      <c r="FG17" t="e">
        <f>VLOOKUP($B17&amp;"|"&amp;FG$13,#REF!,2,0)</f>
        <v>#REF!</v>
      </c>
      <c r="FH17" t="e">
        <f>VLOOKUP($B17&amp;"|"&amp;FH$13,#REF!,2,0)</f>
        <v>#REF!</v>
      </c>
      <c r="FI17" t="e">
        <f>VLOOKUP($B17&amp;"|"&amp;FI$13,#REF!,2,0)</f>
        <v>#REF!</v>
      </c>
      <c r="FJ17" t="e">
        <f>VLOOKUP($B17&amp;"|"&amp;FJ$13,#REF!,2,0)</f>
        <v>#REF!</v>
      </c>
      <c r="FK17" t="e">
        <f>VLOOKUP($B17&amp;"|"&amp;FK$13,#REF!,2,0)</f>
        <v>#REF!</v>
      </c>
      <c r="FL17" t="e">
        <f>VLOOKUP($B17&amp;"|"&amp;FL$13,#REF!,2,0)</f>
        <v>#REF!</v>
      </c>
      <c r="FM17" t="e">
        <f>VLOOKUP($B17&amp;"|"&amp;FM$13,#REF!,2,0)</f>
        <v>#REF!</v>
      </c>
      <c r="FN17" t="e">
        <f>VLOOKUP($B17&amp;"|"&amp;FN$13,#REF!,2,0)</f>
        <v>#REF!</v>
      </c>
      <c r="FO17" t="e">
        <f>VLOOKUP($B17&amp;"|"&amp;FO$13,#REF!,2,0)</f>
        <v>#REF!</v>
      </c>
      <c r="FP17" t="e">
        <f>VLOOKUP($B17&amp;"|"&amp;FP$13,#REF!,2,0)</f>
        <v>#REF!</v>
      </c>
      <c r="FQ17" t="e">
        <f>VLOOKUP($B17&amp;"|"&amp;FQ$13,#REF!,2,0)</f>
        <v>#REF!</v>
      </c>
      <c r="FR17" t="e">
        <f>VLOOKUP($B17&amp;"|"&amp;FR$13,#REF!,2,0)</f>
        <v>#REF!</v>
      </c>
      <c r="FS17" t="e">
        <f>VLOOKUP($B17&amp;"|"&amp;FS$13,#REF!,2,0)</f>
        <v>#REF!</v>
      </c>
      <c r="FT17" t="e">
        <f>VLOOKUP($B17&amp;"|"&amp;FT$13,#REF!,2,0)</f>
        <v>#REF!</v>
      </c>
      <c r="FU17" t="e">
        <f>VLOOKUP($B17&amp;"|"&amp;FU$13,#REF!,2,0)</f>
        <v>#REF!</v>
      </c>
      <c r="FV17" t="e">
        <f>VLOOKUP($B17&amp;"|"&amp;FV$13,#REF!,2,0)</f>
        <v>#REF!</v>
      </c>
      <c r="FW17" t="e">
        <f>VLOOKUP($B17&amp;"|"&amp;FW$13,#REF!,2,0)</f>
        <v>#REF!</v>
      </c>
      <c r="FX17" t="e">
        <f>VLOOKUP($B17&amp;"|"&amp;FX$13,#REF!,2,0)</f>
        <v>#REF!</v>
      </c>
      <c r="FY17" t="e">
        <f>VLOOKUP($B17&amp;"|"&amp;FY$13,#REF!,2,0)</f>
        <v>#REF!</v>
      </c>
      <c r="FZ17" t="e">
        <f>VLOOKUP($B17&amp;"|"&amp;FZ$13,#REF!,2,0)</f>
        <v>#REF!</v>
      </c>
      <c r="GA17" t="e">
        <f>VLOOKUP($B17&amp;"|"&amp;GA$13,#REF!,2,0)</f>
        <v>#REF!</v>
      </c>
      <c r="GB17" t="e">
        <f>VLOOKUP($B17&amp;"|"&amp;GB$13,#REF!,2,0)</f>
        <v>#REF!</v>
      </c>
      <c r="GC17" t="e">
        <f>VLOOKUP($B17&amp;"|"&amp;GC$13,#REF!,2,0)</f>
        <v>#REF!</v>
      </c>
      <c r="GD17" t="e">
        <f>VLOOKUP($B17&amp;"|"&amp;GD$13,#REF!,2,0)</f>
        <v>#REF!</v>
      </c>
      <c r="GE17" t="e">
        <f>VLOOKUP($B17&amp;"|"&amp;GE$13,#REF!,2,0)</f>
        <v>#REF!</v>
      </c>
      <c r="GF17" t="e">
        <f>VLOOKUP($B17&amp;"|"&amp;GF$13,#REF!,2,0)</f>
        <v>#REF!</v>
      </c>
      <c r="GG17" t="e">
        <f>VLOOKUP($B17&amp;"|"&amp;GG$13,#REF!,2,0)</f>
        <v>#REF!</v>
      </c>
      <c r="GH17" t="e">
        <f>VLOOKUP($B17&amp;"|"&amp;GH$13,#REF!,2,0)</f>
        <v>#REF!</v>
      </c>
      <c r="GI17" t="e">
        <f>VLOOKUP($B17&amp;"|"&amp;GI$13,#REF!,2,0)</f>
        <v>#REF!</v>
      </c>
      <c r="GJ17" t="e">
        <f>VLOOKUP($B17&amp;"|"&amp;GJ$13,#REF!,2,0)</f>
        <v>#REF!</v>
      </c>
      <c r="GK17" t="e">
        <f>VLOOKUP($B17&amp;"|"&amp;GK$13,#REF!,2,0)</f>
        <v>#REF!</v>
      </c>
      <c r="GL17" t="e">
        <f>VLOOKUP($B17&amp;"|"&amp;GL$13,#REF!,2,0)</f>
        <v>#REF!</v>
      </c>
      <c r="GM17" t="e">
        <f>VLOOKUP($B17&amp;"|"&amp;GM$13,#REF!,2,0)</f>
        <v>#REF!</v>
      </c>
      <c r="GN17" t="e">
        <f>VLOOKUP($B17&amp;"|"&amp;GN$13,#REF!,2,0)</f>
        <v>#REF!</v>
      </c>
      <c r="GO17" t="e">
        <f>VLOOKUP($B17&amp;"|"&amp;GO$13,#REF!,2,0)</f>
        <v>#REF!</v>
      </c>
      <c r="GP17" t="e">
        <f>VLOOKUP($B17&amp;"|"&amp;GP$13,#REF!,2,0)</f>
        <v>#REF!</v>
      </c>
      <c r="GQ17" t="e">
        <f>VLOOKUP($B17&amp;"|"&amp;GQ$13,#REF!,2,0)</f>
        <v>#REF!</v>
      </c>
      <c r="GR17" t="e">
        <f>VLOOKUP($B17&amp;"|"&amp;GR$13,#REF!,2,0)</f>
        <v>#REF!</v>
      </c>
      <c r="GS17" t="e">
        <f>VLOOKUP($B17&amp;"|"&amp;GS$13,#REF!,2,0)</f>
        <v>#REF!</v>
      </c>
      <c r="GT17" t="e">
        <f>VLOOKUP($B17&amp;"|"&amp;GT$13,#REF!,2,0)</f>
        <v>#REF!</v>
      </c>
      <c r="GU17" t="e">
        <f>VLOOKUP($B17&amp;"|"&amp;GU$13,#REF!,2,0)</f>
        <v>#REF!</v>
      </c>
      <c r="GV17" t="e">
        <f>VLOOKUP($B17&amp;"|"&amp;GV$13,#REF!,2,0)</f>
        <v>#REF!</v>
      </c>
      <c r="GW17" t="e">
        <f>VLOOKUP($B17&amp;"|"&amp;GW$13,#REF!,2,0)</f>
        <v>#REF!</v>
      </c>
      <c r="GX17" t="e">
        <f>VLOOKUP($B17&amp;"|"&amp;GX$13,#REF!,2,0)</f>
        <v>#REF!</v>
      </c>
      <c r="GY17" t="e">
        <f>VLOOKUP($B17&amp;"|"&amp;GY$13,#REF!,2,0)</f>
        <v>#REF!</v>
      </c>
      <c r="GZ17" t="e">
        <f>VLOOKUP($B17&amp;"|"&amp;GZ$13,#REF!,2,0)</f>
        <v>#REF!</v>
      </c>
      <c r="HA17" t="e">
        <f>VLOOKUP($B17&amp;"|"&amp;HA$13,#REF!,2,0)</f>
        <v>#REF!</v>
      </c>
      <c r="HB17" t="e">
        <f>VLOOKUP($B17&amp;"|"&amp;HB$13,#REF!,2,0)</f>
        <v>#REF!</v>
      </c>
      <c r="HC17" t="e">
        <f>VLOOKUP($B17&amp;"|"&amp;HC$13,#REF!,2,0)</f>
        <v>#REF!</v>
      </c>
      <c r="HD17" t="e">
        <f>VLOOKUP($B17&amp;"|"&amp;HD$13,#REF!,2,0)</f>
        <v>#REF!</v>
      </c>
      <c r="HE17" t="e">
        <f>VLOOKUP($B17&amp;"|"&amp;HE$13,#REF!,2,0)</f>
        <v>#REF!</v>
      </c>
      <c r="HF17" t="e">
        <f>VLOOKUP($B17&amp;"|"&amp;HF$13,#REF!,2,0)</f>
        <v>#REF!</v>
      </c>
      <c r="HG17" t="e">
        <f>VLOOKUP($B17&amp;"|"&amp;HG$13,#REF!,2,0)</f>
        <v>#REF!</v>
      </c>
      <c r="HH17" t="e">
        <f>VLOOKUP($B17&amp;"|"&amp;HH$13,#REF!,2,0)</f>
        <v>#REF!</v>
      </c>
      <c r="HI17" t="e">
        <f>VLOOKUP($B17&amp;"|"&amp;HI$13,#REF!,2,0)</f>
        <v>#REF!</v>
      </c>
      <c r="HJ17" t="e">
        <f>VLOOKUP($B17&amp;"|"&amp;HJ$13,#REF!,2,0)</f>
        <v>#REF!</v>
      </c>
      <c r="HK17" t="e">
        <f>VLOOKUP($B17&amp;"|"&amp;HK$13,#REF!,2,0)</f>
        <v>#REF!</v>
      </c>
      <c r="HL17" t="e">
        <f>VLOOKUP($B17&amp;"|"&amp;HL$13,#REF!,2,0)</f>
        <v>#REF!</v>
      </c>
      <c r="HM17" t="e">
        <f>VLOOKUP($B17&amp;"|"&amp;HM$13,#REF!,2,0)</f>
        <v>#REF!</v>
      </c>
      <c r="HN17" t="e">
        <f>VLOOKUP($B17&amp;"|"&amp;HN$13,#REF!,2,0)</f>
        <v>#REF!</v>
      </c>
      <c r="HO17" t="e">
        <f>VLOOKUP($B17&amp;"|"&amp;HO$13,#REF!,2,0)</f>
        <v>#REF!</v>
      </c>
      <c r="HP17" t="e">
        <f>VLOOKUP($B17&amp;"|"&amp;HP$13,#REF!,2,0)</f>
        <v>#REF!</v>
      </c>
      <c r="HQ17" t="e">
        <f>VLOOKUP($B17&amp;"|"&amp;HQ$13,#REF!,2,0)</f>
        <v>#REF!</v>
      </c>
      <c r="HR17" t="e">
        <f>VLOOKUP($B17&amp;"|"&amp;HR$13,#REF!,2,0)</f>
        <v>#REF!</v>
      </c>
      <c r="HS17" t="e">
        <f>VLOOKUP($B17&amp;"|"&amp;HS$13,#REF!,2,0)</f>
        <v>#REF!</v>
      </c>
      <c r="HT17" t="e">
        <f>VLOOKUP($B17&amp;"|"&amp;HT$13,#REF!,2,0)</f>
        <v>#REF!</v>
      </c>
      <c r="HU17" t="e">
        <f>VLOOKUP($B17&amp;"|"&amp;HU$13,#REF!,2,0)</f>
        <v>#REF!</v>
      </c>
      <c r="HV17" t="e">
        <f>VLOOKUP($B17&amp;"|"&amp;HV$13,#REF!,2,0)</f>
        <v>#REF!</v>
      </c>
      <c r="HW17" t="e">
        <f>VLOOKUP($B17&amp;"|"&amp;HW$13,#REF!,2,0)</f>
        <v>#REF!</v>
      </c>
      <c r="HX17" t="e">
        <f>VLOOKUP($B17&amp;"|"&amp;HX$13,#REF!,2,0)</f>
        <v>#REF!</v>
      </c>
      <c r="HY17" t="e">
        <f>VLOOKUP($B17&amp;"|"&amp;HY$13,#REF!,2,0)</f>
        <v>#REF!</v>
      </c>
      <c r="HZ17" t="e">
        <f>VLOOKUP($B17&amp;"|"&amp;HZ$13,#REF!,2,0)</f>
        <v>#REF!</v>
      </c>
      <c r="IA17" t="e">
        <f>VLOOKUP($B17&amp;"|"&amp;IA$13,#REF!,2,0)</f>
        <v>#REF!</v>
      </c>
      <c r="IB17" t="e">
        <f>VLOOKUP($B17&amp;"|"&amp;IB$13,#REF!,2,0)</f>
        <v>#REF!</v>
      </c>
      <c r="IC17" t="e">
        <f>VLOOKUP($B17&amp;"|"&amp;IC$13,#REF!,2,0)</f>
        <v>#REF!</v>
      </c>
      <c r="ID17" t="e">
        <f>VLOOKUP($B17&amp;"|"&amp;ID$13,#REF!,2,0)</f>
        <v>#REF!</v>
      </c>
      <c r="IE17" t="e">
        <f>VLOOKUP($B17&amp;"|"&amp;IE$13,#REF!,2,0)</f>
        <v>#REF!</v>
      </c>
      <c r="IF17" t="e">
        <f>VLOOKUP($B17&amp;"|"&amp;IF$13,#REF!,2,0)</f>
        <v>#REF!</v>
      </c>
      <c r="IG17" t="e">
        <f>VLOOKUP($B17&amp;"|"&amp;IG$13,#REF!,2,0)</f>
        <v>#REF!</v>
      </c>
      <c r="IH17" t="e">
        <f>VLOOKUP($B17&amp;"|"&amp;IH$13,#REF!,2,0)</f>
        <v>#REF!</v>
      </c>
      <c r="II17" t="e">
        <f>VLOOKUP($B17&amp;"|"&amp;II$13,#REF!,2,0)</f>
        <v>#REF!</v>
      </c>
      <c r="IJ17" t="e">
        <f>VLOOKUP($B17&amp;"|"&amp;IJ$13,#REF!,2,0)</f>
        <v>#REF!</v>
      </c>
      <c r="IK17" t="e">
        <f>VLOOKUP($B17&amp;"|"&amp;IK$13,#REF!,2,0)</f>
        <v>#REF!</v>
      </c>
      <c r="IL17" t="e">
        <f>VLOOKUP($B17&amp;"|"&amp;IL$13,#REF!,2,0)</f>
        <v>#REF!</v>
      </c>
      <c r="IM17" t="e">
        <f>VLOOKUP($B17&amp;"|"&amp;IM$13,#REF!,2,0)</f>
        <v>#REF!</v>
      </c>
      <c r="IN17" t="e">
        <f>VLOOKUP($B17&amp;"|"&amp;IN$13,#REF!,2,0)</f>
        <v>#REF!</v>
      </c>
      <c r="IO17" t="e">
        <f>VLOOKUP($B17&amp;"|"&amp;IO$13,#REF!,2,0)</f>
        <v>#REF!</v>
      </c>
      <c r="IP17" t="e">
        <f>VLOOKUP($B17&amp;"|"&amp;IP$13,#REF!,2,0)</f>
        <v>#REF!</v>
      </c>
      <c r="IQ17" t="e">
        <f>VLOOKUP($B17&amp;"|"&amp;IQ$13,#REF!,2,0)</f>
        <v>#REF!</v>
      </c>
      <c r="IR17" t="e">
        <f>VLOOKUP($B17&amp;"|"&amp;IR$13,#REF!,2,0)</f>
        <v>#REF!</v>
      </c>
      <c r="IS17" t="e">
        <f>VLOOKUP($B17&amp;"|"&amp;IS$13,#REF!,2,0)</f>
        <v>#REF!</v>
      </c>
      <c r="IT17" t="e">
        <f>VLOOKUP($B17&amp;"|"&amp;IT$13,#REF!,2,0)</f>
        <v>#REF!</v>
      </c>
      <c r="IU17" t="e">
        <f>VLOOKUP($B17&amp;"|"&amp;IU$13,#REF!,2,0)</f>
        <v>#REF!</v>
      </c>
      <c r="IV17" t="e">
        <f>VLOOKUP($B17&amp;"|"&amp;IV$13,#REF!,2,0)</f>
        <v>#REF!</v>
      </c>
      <c r="IW17" t="e">
        <f>VLOOKUP($B17&amp;"|"&amp;IW$13,#REF!,2,0)</f>
        <v>#REF!</v>
      </c>
      <c r="IX17" t="e">
        <f>VLOOKUP($B17&amp;"|"&amp;IX$13,#REF!,2,0)</f>
        <v>#REF!</v>
      </c>
      <c r="IY17" t="e">
        <f>VLOOKUP($B17&amp;"|"&amp;IY$13,#REF!,2,0)</f>
        <v>#REF!</v>
      </c>
      <c r="IZ17" t="e">
        <f>VLOOKUP($B17&amp;"|"&amp;IZ$13,#REF!,2,0)</f>
        <v>#REF!</v>
      </c>
      <c r="JA17" t="e">
        <f>VLOOKUP($B17&amp;"|"&amp;JA$13,#REF!,2,0)</f>
        <v>#REF!</v>
      </c>
      <c r="JB17" t="e">
        <f>VLOOKUP($B17&amp;"|"&amp;JB$13,#REF!,2,0)</f>
        <v>#REF!</v>
      </c>
      <c r="JC17" t="e">
        <f>VLOOKUP($B17&amp;"|"&amp;JC$13,#REF!,2,0)</f>
        <v>#REF!</v>
      </c>
      <c r="JD17" t="e">
        <f>VLOOKUP($B17&amp;"|"&amp;JD$13,#REF!,2,0)</f>
        <v>#REF!</v>
      </c>
      <c r="JE17" t="e">
        <f>VLOOKUP($B17&amp;"|"&amp;JE$13,#REF!,2,0)</f>
        <v>#REF!</v>
      </c>
      <c r="JF17" t="e">
        <f>VLOOKUP($B17&amp;"|"&amp;JF$13,#REF!,2,0)</f>
        <v>#REF!</v>
      </c>
      <c r="JG17" t="e">
        <f>VLOOKUP($B17&amp;"|"&amp;JG$13,#REF!,2,0)</f>
        <v>#REF!</v>
      </c>
      <c r="JH17" t="e">
        <f>VLOOKUP($B17&amp;"|"&amp;JH$13,#REF!,2,0)</f>
        <v>#REF!</v>
      </c>
      <c r="JI17" t="e">
        <f>VLOOKUP($B17&amp;"|"&amp;JI$13,#REF!,2,0)</f>
        <v>#REF!</v>
      </c>
      <c r="JJ17" t="e">
        <f>VLOOKUP($B17&amp;"|"&amp;JJ$13,#REF!,2,0)</f>
        <v>#REF!</v>
      </c>
      <c r="JK17" t="e">
        <f>VLOOKUP($B17&amp;"|"&amp;JK$13,#REF!,2,0)</f>
        <v>#REF!</v>
      </c>
      <c r="JL17" t="e">
        <f>VLOOKUP($B17&amp;"|"&amp;JL$13,#REF!,2,0)</f>
        <v>#REF!</v>
      </c>
      <c r="JM17" t="e">
        <f>VLOOKUP($B17&amp;"|"&amp;JM$13,#REF!,2,0)</f>
        <v>#REF!</v>
      </c>
      <c r="JN17" t="e">
        <f>VLOOKUP($B17&amp;"|"&amp;JN$13,#REF!,2,0)</f>
        <v>#REF!</v>
      </c>
      <c r="JO17" t="e">
        <f>VLOOKUP($B17&amp;"|"&amp;JO$13,#REF!,2,0)</f>
        <v>#REF!</v>
      </c>
      <c r="JP17" t="e">
        <f>VLOOKUP($B17&amp;"|"&amp;JP$13,#REF!,2,0)</f>
        <v>#REF!</v>
      </c>
      <c r="JQ17" t="e">
        <f>VLOOKUP($B17&amp;"|"&amp;JQ$13,#REF!,2,0)</f>
        <v>#REF!</v>
      </c>
      <c r="JR17" t="e">
        <f>VLOOKUP($B17&amp;"|"&amp;JR$13,#REF!,2,0)</f>
        <v>#REF!</v>
      </c>
      <c r="JS17" t="e">
        <f>VLOOKUP($B17&amp;"|"&amp;JS$13,#REF!,2,0)</f>
        <v>#REF!</v>
      </c>
      <c r="JT17" t="e">
        <f>VLOOKUP($B17&amp;"|"&amp;JT$13,#REF!,2,0)</f>
        <v>#REF!</v>
      </c>
      <c r="JU17" t="e">
        <f>VLOOKUP($B17&amp;"|"&amp;JU$13,#REF!,2,0)</f>
        <v>#REF!</v>
      </c>
      <c r="JV17" t="e">
        <f>VLOOKUP($B17&amp;"|"&amp;JV$13,#REF!,2,0)</f>
        <v>#REF!</v>
      </c>
      <c r="JW17" t="e">
        <f>VLOOKUP($B17&amp;"|"&amp;JW$13,#REF!,2,0)</f>
        <v>#REF!</v>
      </c>
      <c r="JX17" t="e">
        <f>VLOOKUP($B17&amp;"|"&amp;JX$13,#REF!,2,0)</f>
        <v>#REF!</v>
      </c>
      <c r="JY17" t="e">
        <f>VLOOKUP($B17&amp;"|"&amp;JY$13,#REF!,2,0)</f>
        <v>#REF!</v>
      </c>
      <c r="JZ17" t="e">
        <f>VLOOKUP($B17&amp;"|"&amp;JZ$13,#REF!,2,0)</f>
        <v>#REF!</v>
      </c>
      <c r="KA17" t="e">
        <f>VLOOKUP($B17&amp;"|"&amp;KA$13,#REF!,2,0)</f>
        <v>#REF!</v>
      </c>
      <c r="KB17" t="e">
        <f>VLOOKUP($B17&amp;"|"&amp;KB$13,#REF!,2,0)</f>
        <v>#REF!</v>
      </c>
      <c r="KC17" t="e">
        <f>VLOOKUP($B17&amp;"|"&amp;KC$13,#REF!,2,0)</f>
        <v>#REF!</v>
      </c>
      <c r="KD17" t="e">
        <f>VLOOKUP($B17&amp;"|"&amp;KD$13,#REF!,2,0)</f>
        <v>#REF!</v>
      </c>
      <c r="KE17" t="e">
        <f>VLOOKUP($B17&amp;"|"&amp;KE$13,#REF!,2,0)</f>
        <v>#REF!</v>
      </c>
      <c r="KF17" t="e">
        <f>VLOOKUP($B17&amp;"|"&amp;KF$13,#REF!,2,0)</f>
        <v>#REF!</v>
      </c>
      <c r="KG17" t="e">
        <f>VLOOKUP($B17&amp;"|"&amp;KG$13,#REF!,2,0)</f>
        <v>#REF!</v>
      </c>
      <c r="KH17" t="e">
        <f>VLOOKUP($B17&amp;"|"&amp;KH$13,#REF!,2,0)</f>
        <v>#REF!</v>
      </c>
      <c r="KI17" t="e">
        <f>VLOOKUP($B17&amp;"|"&amp;KI$13,#REF!,2,0)</f>
        <v>#REF!</v>
      </c>
      <c r="KJ17" t="e">
        <f>VLOOKUP($B17&amp;"|"&amp;KJ$13,#REF!,2,0)</f>
        <v>#REF!</v>
      </c>
      <c r="KK17" t="e">
        <f>VLOOKUP($B17&amp;"|"&amp;KK$13,#REF!,2,0)</f>
        <v>#REF!</v>
      </c>
      <c r="KL17" t="e">
        <f>VLOOKUP($B17&amp;"|"&amp;KL$13,#REF!,2,0)</f>
        <v>#REF!</v>
      </c>
      <c r="KM17" t="e">
        <f>VLOOKUP($B17&amp;"|"&amp;KM$13,#REF!,2,0)</f>
        <v>#REF!</v>
      </c>
      <c r="KN17" t="e">
        <f>VLOOKUP($B17&amp;"|"&amp;KN$13,#REF!,2,0)</f>
        <v>#REF!</v>
      </c>
      <c r="KO17" t="e">
        <f>VLOOKUP($B17&amp;"|"&amp;KO$13,#REF!,2,0)</f>
        <v>#REF!</v>
      </c>
      <c r="KP17" t="e">
        <f>VLOOKUP($B17&amp;"|"&amp;KP$13,#REF!,2,0)</f>
        <v>#REF!</v>
      </c>
      <c r="KQ17" t="e">
        <f>VLOOKUP($B17&amp;"|"&amp;KQ$13,#REF!,2,0)</f>
        <v>#REF!</v>
      </c>
      <c r="KR17" t="e">
        <f>VLOOKUP($B17&amp;"|"&amp;KR$13,#REF!,2,0)</f>
        <v>#REF!</v>
      </c>
      <c r="KS17" t="e">
        <f>VLOOKUP($B17&amp;"|"&amp;KS$13,#REF!,2,0)</f>
        <v>#REF!</v>
      </c>
      <c r="KT17" t="e">
        <f>VLOOKUP($B17&amp;"|"&amp;KT$13,#REF!,2,0)</f>
        <v>#REF!</v>
      </c>
      <c r="KU17" t="e">
        <f>VLOOKUP($B17&amp;"|"&amp;KU$13,#REF!,2,0)</f>
        <v>#REF!</v>
      </c>
      <c r="KV17" t="e">
        <f>VLOOKUP($B17&amp;"|"&amp;KV$13,#REF!,2,0)</f>
        <v>#REF!</v>
      </c>
      <c r="KW17" t="e">
        <f>VLOOKUP($B17&amp;"|"&amp;KW$13,#REF!,2,0)</f>
        <v>#REF!</v>
      </c>
      <c r="KX17" t="e">
        <f>VLOOKUP($B17&amp;"|"&amp;KX$13,#REF!,2,0)</f>
        <v>#REF!</v>
      </c>
      <c r="KY17" t="e">
        <f>VLOOKUP($B17&amp;"|"&amp;KY$13,#REF!,2,0)</f>
        <v>#REF!</v>
      </c>
      <c r="KZ17" t="e">
        <f>VLOOKUP($B17&amp;"|"&amp;KZ$13,#REF!,2,0)</f>
        <v>#REF!</v>
      </c>
      <c r="LA17" t="e">
        <f>VLOOKUP($B17&amp;"|"&amp;LA$13,#REF!,2,0)</f>
        <v>#REF!</v>
      </c>
      <c r="LB17" t="e">
        <f>VLOOKUP($B17&amp;"|"&amp;LB$13,#REF!,2,0)</f>
        <v>#REF!</v>
      </c>
      <c r="LC17" t="e">
        <f>VLOOKUP($B17&amp;"|"&amp;LC$13,#REF!,2,0)</f>
        <v>#REF!</v>
      </c>
      <c r="LD17" t="e">
        <f>VLOOKUP($B17&amp;"|"&amp;LD$13,#REF!,2,0)</f>
        <v>#REF!</v>
      </c>
      <c r="LE17" t="e">
        <f>VLOOKUP($B17&amp;"|"&amp;LE$13,#REF!,2,0)</f>
        <v>#REF!</v>
      </c>
      <c r="LF17" t="e">
        <f>VLOOKUP($B17&amp;"|"&amp;LF$13,#REF!,2,0)</f>
        <v>#REF!</v>
      </c>
      <c r="LG17" t="e">
        <f>VLOOKUP($B17&amp;"|"&amp;LG$13,#REF!,2,0)</f>
        <v>#REF!</v>
      </c>
      <c r="LH17" t="e">
        <f>VLOOKUP($B17&amp;"|"&amp;LH$13,#REF!,2,0)</f>
        <v>#REF!</v>
      </c>
      <c r="LI17" t="e">
        <f>VLOOKUP($B17&amp;"|"&amp;LI$13,#REF!,2,0)</f>
        <v>#REF!</v>
      </c>
      <c r="LJ17" t="e">
        <f>VLOOKUP($B17&amp;"|"&amp;LJ$13,#REF!,2,0)</f>
        <v>#REF!</v>
      </c>
      <c r="LK17" t="e">
        <f>VLOOKUP($B17&amp;"|"&amp;LK$13,#REF!,2,0)</f>
        <v>#REF!</v>
      </c>
      <c r="LL17" t="e">
        <f>VLOOKUP($B17&amp;"|"&amp;LL$13,#REF!,2,0)</f>
        <v>#REF!</v>
      </c>
      <c r="LM17" t="e">
        <f>VLOOKUP($B17&amp;"|"&amp;LM$13,#REF!,2,0)</f>
        <v>#REF!</v>
      </c>
      <c r="LN17" t="e">
        <f>VLOOKUP($B17&amp;"|"&amp;LN$13,#REF!,2,0)</f>
        <v>#REF!</v>
      </c>
      <c r="LO17" t="e">
        <f>VLOOKUP($B17&amp;"|"&amp;LO$13,#REF!,2,0)</f>
        <v>#REF!</v>
      </c>
      <c r="LP17" t="e">
        <f>VLOOKUP($B17&amp;"|"&amp;LP$13,#REF!,2,0)</f>
        <v>#REF!</v>
      </c>
      <c r="LQ17" t="e">
        <f>VLOOKUP($B17&amp;"|"&amp;LQ$13,#REF!,2,0)</f>
        <v>#REF!</v>
      </c>
      <c r="LR17" t="e">
        <f>VLOOKUP($B17&amp;"|"&amp;LR$13,#REF!,2,0)</f>
        <v>#REF!</v>
      </c>
      <c r="LS17" t="e">
        <f>VLOOKUP($B17&amp;"|"&amp;LS$13,#REF!,2,0)</f>
        <v>#REF!</v>
      </c>
      <c r="LT17" t="e">
        <f>VLOOKUP($B17&amp;"|"&amp;LT$13,#REF!,2,0)</f>
        <v>#REF!</v>
      </c>
      <c r="LU17" t="e">
        <f>VLOOKUP($B17&amp;"|"&amp;LU$13,#REF!,2,0)</f>
        <v>#REF!</v>
      </c>
      <c r="LV17" t="e">
        <f>VLOOKUP($B17&amp;"|"&amp;LV$13,#REF!,2,0)</f>
        <v>#REF!</v>
      </c>
      <c r="LW17" t="e">
        <f>VLOOKUP($B17&amp;"|"&amp;LW$13,#REF!,2,0)</f>
        <v>#REF!</v>
      </c>
      <c r="LX17" t="e">
        <f>VLOOKUP($B17&amp;"|"&amp;LX$13,#REF!,2,0)</f>
        <v>#REF!</v>
      </c>
      <c r="LY17" t="e">
        <f>VLOOKUP($B17&amp;"|"&amp;LY$13,#REF!,2,0)</f>
        <v>#REF!</v>
      </c>
      <c r="LZ17" t="e">
        <f>VLOOKUP($B17&amp;"|"&amp;LZ$13,#REF!,2,0)</f>
        <v>#REF!</v>
      </c>
      <c r="MA17" t="e">
        <f>VLOOKUP($B17&amp;"|"&amp;MA$13,#REF!,2,0)</f>
        <v>#REF!</v>
      </c>
      <c r="MB17" t="e">
        <f>VLOOKUP($B17&amp;"|"&amp;MB$13,#REF!,2,0)</f>
        <v>#REF!</v>
      </c>
      <c r="MC17" t="e">
        <f>VLOOKUP($B17&amp;"|"&amp;MC$13,#REF!,2,0)</f>
        <v>#REF!</v>
      </c>
      <c r="MD17" t="e">
        <f>VLOOKUP($B17&amp;"|"&amp;MD$13,#REF!,2,0)</f>
        <v>#REF!</v>
      </c>
      <c r="ME17" t="e">
        <f>VLOOKUP($B17&amp;"|"&amp;ME$13,#REF!,2,0)</f>
        <v>#REF!</v>
      </c>
      <c r="MF17" t="e">
        <f>VLOOKUP($B17&amp;"|"&amp;MF$13,#REF!,2,0)</f>
        <v>#REF!</v>
      </c>
      <c r="MG17" t="e">
        <f>VLOOKUP($B17&amp;"|"&amp;MG$13,#REF!,2,0)</f>
        <v>#REF!</v>
      </c>
      <c r="MH17" t="e">
        <f>VLOOKUP($B17&amp;"|"&amp;MH$13,#REF!,2,0)</f>
        <v>#REF!</v>
      </c>
      <c r="MI17" t="e">
        <f>VLOOKUP($B17&amp;"|"&amp;MI$13,#REF!,2,0)</f>
        <v>#REF!</v>
      </c>
      <c r="MJ17" t="e">
        <f>VLOOKUP($B17&amp;"|"&amp;MJ$13,#REF!,2,0)</f>
        <v>#REF!</v>
      </c>
      <c r="MK17" t="e">
        <f>VLOOKUP($B17&amp;"|"&amp;MK$13,#REF!,2,0)</f>
        <v>#REF!</v>
      </c>
      <c r="ML17" t="e">
        <f>VLOOKUP($B17&amp;"|"&amp;ML$13,#REF!,2,0)</f>
        <v>#REF!</v>
      </c>
      <c r="MM17" t="e">
        <f>VLOOKUP($B17&amp;"|"&amp;MM$13,#REF!,2,0)</f>
        <v>#REF!</v>
      </c>
      <c r="MN17" t="e">
        <f>VLOOKUP($B17&amp;"|"&amp;MN$13,#REF!,2,0)</f>
        <v>#REF!</v>
      </c>
      <c r="MO17" t="e">
        <f>VLOOKUP($B17&amp;"|"&amp;MO$13,#REF!,2,0)</f>
        <v>#REF!</v>
      </c>
      <c r="MP17" t="e">
        <f>VLOOKUP($B17&amp;"|"&amp;MP$13,#REF!,2,0)</f>
        <v>#REF!</v>
      </c>
      <c r="MQ17" t="e">
        <f>VLOOKUP($B17&amp;"|"&amp;MQ$13,#REF!,2,0)</f>
        <v>#REF!</v>
      </c>
      <c r="MR17" t="e">
        <f>VLOOKUP($B17&amp;"|"&amp;MR$13,#REF!,2,0)</f>
        <v>#REF!</v>
      </c>
      <c r="MS17" t="e">
        <f>VLOOKUP($B17&amp;"|"&amp;MS$13,#REF!,2,0)</f>
        <v>#REF!</v>
      </c>
      <c r="MT17" t="e">
        <f>VLOOKUP($B17&amp;"|"&amp;MT$13,#REF!,2,0)</f>
        <v>#REF!</v>
      </c>
      <c r="MU17" t="e">
        <f>VLOOKUP($B17&amp;"|"&amp;MU$13,#REF!,2,0)</f>
        <v>#REF!</v>
      </c>
      <c r="MV17" t="e">
        <f>VLOOKUP($B17&amp;"|"&amp;MV$13,#REF!,2,0)</f>
        <v>#REF!</v>
      </c>
      <c r="MW17" t="e">
        <f>VLOOKUP($B17&amp;"|"&amp;MW$13,#REF!,2,0)</f>
        <v>#REF!</v>
      </c>
      <c r="MX17" t="e">
        <f>VLOOKUP($B17&amp;"|"&amp;MX$13,#REF!,2,0)</f>
        <v>#REF!</v>
      </c>
      <c r="MY17" t="e">
        <f>VLOOKUP($B17&amp;"|"&amp;MY$13,#REF!,2,0)</f>
        <v>#REF!</v>
      </c>
      <c r="MZ17" t="e">
        <f>VLOOKUP($B17&amp;"|"&amp;MZ$13,#REF!,2,0)</f>
        <v>#REF!</v>
      </c>
      <c r="NA17" t="e">
        <f>VLOOKUP($B17&amp;"|"&amp;NA$13,#REF!,2,0)</f>
        <v>#REF!</v>
      </c>
      <c r="NB17" t="e">
        <f>VLOOKUP($B17&amp;"|"&amp;NB$13,#REF!,2,0)</f>
        <v>#REF!</v>
      </c>
      <c r="NC17" t="e">
        <f>VLOOKUP($B17&amp;"|"&amp;NC$13,#REF!,2,0)</f>
        <v>#REF!</v>
      </c>
      <c r="ND17" t="e">
        <f>VLOOKUP($B17&amp;"|"&amp;ND$13,#REF!,2,0)</f>
        <v>#REF!</v>
      </c>
      <c r="NE17" t="e">
        <f>VLOOKUP($B17&amp;"|"&amp;NE$13,#REF!,2,0)</f>
        <v>#REF!</v>
      </c>
      <c r="NF17" t="e">
        <f>VLOOKUP($B17&amp;"|"&amp;NF$13,#REF!,2,0)</f>
        <v>#REF!</v>
      </c>
      <c r="NG17" t="e">
        <f>VLOOKUP($B17&amp;"|"&amp;NG$13,#REF!,2,0)</f>
        <v>#REF!</v>
      </c>
      <c r="NH17" t="e">
        <f>VLOOKUP($B17&amp;"|"&amp;NH$13,#REF!,2,0)</f>
        <v>#REF!</v>
      </c>
      <c r="NI17" t="e">
        <f>VLOOKUP($B17&amp;"|"&amp;NI$13,#REF!,2,0)</f>
        <v>#REF!</v>
      </c>
      <c r="NJ17" t="e">
        <f>VLOOKUP($B17&amp;"|"&amp;NJ$13,#REF!,2,0)</f>
        <v>#REF!</v>
      </c>
      <c r="NK17" t="e">
        <f>VLOOKUP($B17&amp;"|"&amp;NK$13,#REF!,2,0)</f>
        <v>#REF!</v>
      </c>
      <c r="NL17" t="e">
        <f>VLOOKUP($B17&amp;"|"&amp;NL$13,#REF!,2,0)</f>
        <v>#REF!</v>
      </c>
      <c r="NM17" t="e">
        <f>VLOOKUP($B17&amp;"|"&amp;NM$13,#REF!,2,0)</f>
        <v>#REF!</v>
      </c>
      <c r="NN17" t="e">
        <f>VLOOKUP($B17&amp;"|"&amp;NN$13,#REF!,2,0)</f>
        <v>#REF!</v>
      </c>
      <c r="NO17" t="e">
        <f>VLOOKUP($B17&amp;"|"&amp;NO$13,#REF!,2,0)</f>
        <v>#REF!</v>
      </c>
      <c r="NP17" t="e">
        <f>VLOOKUP($B17&amp;"|"&amp;NP$13,#REF!,2,0)</f>
        <v>#REF!</v>
      </c>
      <c r="NQ17" t="e">
        <f>VLOOKUP($B17&amp;"|"&amp;NQ$13,#REF!,2,0)</f>
        <v>#REF!</v>
      </c>
      <c r="NR17" t="e">
        <f>VLOOKUP($B17&amp;"|"&amp;NR$13,#REF!,2,0)</f>
        <v>#REF!</v>
      </c>
      <c r="NS17" t="e">
        <f>VLOOKUP($B17&amp;"|"&amp;NS$13,#REF!,2,0)</f>
        <v>#REF!</v>
      </c>
      <c r="NT17" t="e">
        <f>VLOOKUP($B17&amp;"|"&amp;NT$13,#REF!,2,0)</f>
        <v>#REF!</v>
      </c>
      <c r="NU17" t="e">
        <f>VLOOKUP($B17&amp;"|"&amp;NU$13,#REF!,2,0)</f>
        <v>#REF!</v>
      </c>
      <c r="NV17" t="e">
        <f>VLOOKUP($B17&amp;"|"&amp;NV$13,#REF!,2,0)</f>
        <v>#REF!</v>
      </c>
      <c r="NW17" t="e">
        <f>VLOOKUP($B17&amp;"|"&amp;NW$13,#REF!,2,0)</f>
        <v>#REF!</v>
      </c>
      <c r="NX17" t="e">
        <f>VLOOKUP($B17&amp;"|"&amp;NX$13,#REF!,2,0)</f>
        <v>#REF!</v>
      </c>
      <c r="NY17" t="e">
        <f>VLOOKUP($B17&amp;"|"&amp;NY$13,#REF!,2,0)</f>
        <v>#REF!</v>
      </c>
      <c r="NZ17" t="e">
        <f>VLOOKUP($B17&amp;"|"&amp;NZ$13,#REF!,2,0)</f>
        <v>#REF!</v>
      </c>
      <c r="OA17" t="e">
        <f>VLOOKUP($B17&amp;"|"&amp;OA$13,#REF!,2,0)</f>
        <v>#REF!</v>
      </c>
      <c r="OB17" t="e">
        <f>VLOOKUP($B17&amp;"|"&amp;OB$13,#REF!,2,0)</f>
        <v>#REF!</v>
      </c>
      <c r="OC17" t="e">
        <f>VLOOKUP($B17&amp;"|"&amp;OC$13,#REF!,2,0)</f>
        <v>#REF!</v>
      </c>
      <c r="OD17" t="e">
        <f>VLOOKUP($B17&amp;"|"&amp;OD$13,#REF!,2,0)</f>
        <v>#REF!</v>
      </c>
      <c r="OE17" t="e">
        <f>VLOOKUP($B17&amp;"|"&amp;OE$13,#REF!,2,0)</f>
        <v>#REF!</v>
      </c>
      <c r="OF17" t="e">
        <f>VLOOKUP($B17&amp;"|"&amp;OF$13,#REF!,2,0)</f>
        <v>#REF!</v>
      </c>
      <c r="OG17" t="e">
        <f>VLOOKUP($B17&amp;"|"&amp;OG$13,#REF!,2,0)</f>
        <v>#REF!</v>
      </c>
      <c r="OH17" t="e">
        <f>VLOOKUP($B17&amp;"|"&amp;OH$13,#REF!,2,0)</f>
        <v>#REF!</v>
      </c>
    </row>
    <row r="18" spans="1:398">
      <c r="A18" s="3" t="s">
        <v>490</v>
      </c>
      <c r="B18" s="67" t="s">
        <v>481</v>
      </c>
      <c r="C18" t="e">
        <f>VLOOKUP($B18&amp;"|"&amp;C$13,#REF!,2,0)</f>
        <v>#REF!</v>
      </c>
      <c r="D18" t="e">
        <f>VLOOKUP($B18&amp;"|"&amp;D$13,#REF!,2,0)</f>
        <v>#REF!</v>
      </c>
      <c r="E18" t="e">
        <f>VLOOKUP($B18&amp;"|"&amp;E$13,#REF!,2,0)</f>
        <v>#REF!</v>
      </c>
      <c r="F18" t="e">
        <f>VLOOKUP($B18&amp;"|"&amp;F$13,#REF!,2,0)</f>
        <v>#REF!</v>
      </c>
      <c r="G18" t="e">
        <f>VLOOKUP($B18&amp;"|"&amp;G$13,#REF!,2,0)</f>
        <v>#REF!</v>
      </c>
      <c r="H18" t="e">
        <f>VLOOKUP($B18&amp;"|"&amp;H$13,#REF!,2,0)</f>
        <v>#REF!</v>
      </c>
      <c r="I18" t="e">
        <f>VLOOKUP($B18&amp;"|"&amp;I$13,#REF!,2,0)</f>
        <v>#REF!</v>
      </c>
      <c r="J18" t="e">
        <f>VLOOKUP($B18&amp;"|"&amp;J$13,#REF!,2,0)</f>
        <v>#REF!</v>
      </c>
      <c r="K18" t="e">
        <f>VLOOKUP($B18&amp;"|"&amp;K$13,#REF!,2,0)</f>
        <v>#REF!</v>
      </c>
      <c r="L18" t="e">
        <f>VLOOKUP($B18&amp;"|"&amp;L$13,#REF!,2,0)</f>
        <v>#REF!</v>
      </c>
      <c r="M18" t="e">
        <f>VLOOKUP($B18&amp;"|"&amp;M$13,#REF!,2,0)</f>
        <v>#REF!</v>
      </c>
      <c r="N18" t="e">
        <f>VLOOKUP($B18&amp;"|"&amp;N$13,#REF!,2,0)</f>
        <v>#REF!</v>
      </c>
      <c r="O18" t="e">
        <f>VLOOKUP($B18&amp;"|"&amp;O$13,#REF!,2,0)</f>
        <v>#REF!</v>
      </c>
      <c r="P18" t="e">
        <f>VLOOKUP($B18&amp;"|"&amp;P$13,#REF!,2,0)</f>
        <v>#REF!</v>
      </c>
      <c r="Q18" t="e">
        <f>VLOOKUP($B18&amp;"|"&amp;Q$13,#REF!,2,0)</f>
        <v>#REF!</v>
      </c>
      <c r="R18" t="e">
        <f>VLOOKUP($B18&amp;"|"&amp;R$13,#REF!,2,0)</f>
        <v>#REF!</v>
      </c>
      <c r="S18" t="e">
        <f>VLOOKUP($B18&amp;"|"&amp;S$13,#REF!,2,0)</f>
        <v>#REF!</v>
      </c>
      <c r="T18" t="e">
        <f>VLOOKUP($B18&amp;"|"&amp;T$13,#REF!,2,0)</f>
        <v>#REF!</v>
      </c>
      <c r="U18" t="e">
        <f>VLOOKUP($B18&amp;"|"&amp;U$13,#REF!,2,0)</f>
        <v>#REF!</v>
      </c>
      <c r="V18" t="e">
        <f>VLOOKUP($B18&amp;"|"&amp;V$13,#REF!,2,0)</f>
        <v>#REF!</v>
      </c>
      <c r="W18" t="e">
        <f>VLOOKUP($B18&amp;"|"&amp;W$13,#REF!,2,0)</f>
        <v>#REF!</v>
      </c>
      <c r="X18" t="e">
        <f>VLOOKUP($B18&amp;"|"&amp;X$13,#REF!,2,0)</f>
        <v>#REF!</v>
      </c>
      <c r="Y18" t="e">
        <f>VLOOKUP($B18&amp;"|"&amp;Y$13,#REF!,2,0)</f>
        <v>#REF!</v>
      </c>
      <c r="Z18" t="e">
        <f>VLOOKUP($B18&amp;"|"&amp;Z$13,#REF!,2,0)</f>
        <v>#REF!</v>
      </c>
      <c r="AA18" t="e">
        <f>VLOOKUP($B18&amp;"|"&amp;AA$13,#REF!,2,0)</f>
        <v>#REF!</v>
      </c>
      <c r="AB18" t="e">
        <f>VLOOKUP($B18&amp;"|"&amp;AB$13,#REF!,2,0)</f>
        <v>#REF!</v>
      </c>
      <c r="AC18" t="e">
        <f>VLOOKUP($B18&amp;"|"&amp;AC$13,#REF!,2,0)</f>
        <v>#REF!</v>
      </c>
      <c r="AD18" t="e">
        <f>VLOOKUP($B18&amp;"|"&amp;AD$13,#REF!,2,0)</f>
        <v>#REF!</v>
      </c>
      <c r="AE18" t="e">
        <f>VLOOKUP($B18&amp;"|"&amp;AE$13,#REF!,2,0)</f>
        <v>#REF!</v>
      </c>
      <c r="AF18" t="e">
        <f>VLOOKUP($B18&amp;"|"&amp;AF$13,#REF!,2,0)</f>
        <v>#REF!</v>
      </c>
      <c r="AG18" t="e">
        <f>VLOOKUP($B18&amp;"|"&amp;AG$13,#REF!,2,0)</f>
        <v>#REF!</v>
      </c>
      <c r="AH18" t="e">
        <f>VLOOKUP($B18&amp;"|"&amp;AH$13,#REF!,2,0)</f>
        <v>#REF!</v>
      </c>
      <c r="AI18" t="e">
        <f>VLOOKUP($B18&amp;"|"&amp;AI$13,#REF!,2,0)</f>
        <v>#REF!</v>
      </c>
      <c r="AJ18" t="e">
        <f>VLOOKUP($B18&amp;"|"&amp;AJ$13,#REF!,2,0)</f>
        <v>#REF!</v>
      </c>
      <c r="AK18" t="e">
        <f>VLOOKUP($B18&amp;"|"&amp;AK$13,#REF!,2,0)</f>
        <v>#REF!</v>
      </c>
      <c r="AL18" t="e">
        <f>VLOOKUP($B18&amp;"|"&amp;AL$13,#REF!,2,0)</f>
        <v>#REF!</v>
      </c>
      <c r="AM18" t="e">
        <f>VLOOKUP($B18&amp;"|"&amp;AM$13,#REF!,2,0)</f>
        <v>#REF!</v>
      </c>
      <c r="AN18" t="e">
        <f>VLOOKUP($B18&amp;"|"&amp;AN$13,#REF!,2,0)</f>
        <v>#REF!</v>
      </c>
      <c r="AO18" t="e">
        <f>VLOOKUP($B18&amp;"|"&amp;AO$13,#REF!,2,0)</f>
        <v>#REF!</v>
      </c>
      <c r="AP18" t="e">
        <f>VLOOKUP($B18&amp;"|"&amp;AP$13,#REF!,2,0)</f>
        <v>#REF!</v>
      </c>
      <c r="AQ18" t="e">
        <f>VLOOKUP($B18&amp;"|"&amp;AQ$13,#REF!,2,0)</f>
        <v>#REF!</v>
      </c>
      <c r="AR18" t="e">
        <f>VLOOKUP($B18&amp;"|"&amp;AR$13,#REF!,2,0)</f>
        <v>#REF!</v>
      </c>
      <c r="AS18" t="e">
        <f>VLOOKUP($B18&amp;"|"&amp;AS$13,#REF!,2,0)</f>
        <v>#REF!</v>
      </c>
      <c r="AT18" t="e">
        <f>VLOOKUP($B18&amp;"|"&amp;AT$13,#REF!,2,0)</f>
        <v>#REF!</v>
      </c>
      <c r="AU18" t="e">
        <f>VLOOKUP($B18&amp;"|"&amp;AU$13,#REF!,2,0)</f>
        <v>#REF!</v>
      </c>
      <c r="AV18" t="e">
        <f>VLOOKUP($B18&amp;"|"&amp;AV$13,#REF!,2,0)</f>
        <v>#REF!</v>
      </c>
      <c r="AW18" t="e">
        <f>VLOOKUP($B18&amp;"|"&amp;AW$13,#REF!,2,0)</f>
        <v>#REF!</v>
      </c>
      <c r="AX18" t="e">
        <f>VLOOKUP($B18&amp;"|"&amp;AX$13,#REF!,2,0)</f>
        <v>#REF!</v>
      </c>
      <c r="AY18" t="e">
        <f>VLOOKUP($B18&amp;"|"&amp;AY$13,#REF!,2,0)</f>
        <v>#REF!</v>
      </c>
      <c r="AZ18" t="e">
        <f>VLOOKUP($B18&amp;"|"&amp;AZ$13,#REF!,2,0)</f>
        <v>#REF!</v>
      </c>
      <c r="BA18" t="e">
        <f>VLOOKUP($B18&amp;"|"&amp;BA$13,#REF!,2,0)</f>
        <v>#REF!</v>
      </c>
      <c r="BB18" t="e">
        <f>VLOOKUP($B18&amp;"|"&amp;BB$13,#REF!,2,0)</f>
        <v>#REF!</v>
      </c>
      <c r="BC18" t="e">
        <f>VLOOKUP($B18&amp;"|"&amp;BC$13,#REF!,2,0)</f>
        <v>#REF!</v>
      </c>
      <c r="BD18" t="e">
        <f>VLOOKUP($B18&amp;"|"&amp;BD$13,#REF!,2,0)</f>
        <v>#REF!</v>
      </c>
      <c r="BE18" t="e">
        <f>VLOOKUP($B18&amp;"|"&amp;BE$13,#REF!,2,0)</f>
        <v>#REF!</v>
      </c>
      <c r="BF18" t="e">
        <f>VLOOKUP($B18&amp;"|"&amp;BF$13,#REF!,2,0)</f>
        <v>#REF!</v>
      </c>
      <c r="BG18" t="e">
        <f>VLOOKUP($B18&amp;"|"&amp;BG$13,#REF!,2,0)</f>
        <v>#REF!</v>
      </c>
      <c r="BH18" t="e">
        <f>VLOOKUP($B18&amp;"|"&amp;BH$13,#REF!,2,0)</f>
        <v>#REF!</v>
      </c>
      <c r="BI18" t="e">
        <f>VLOOKUP($B18&amp;"|"&amp;BI$13,#REF!,2,0)</f>
        <v>#REF!</v>
      </c>
      <c r="BJ18" t="e">
        <f>VLOOKUP($B18&amp;"|"&amp;BJ$13,#REF!,2,0)</f>
        <v>#REF!</v>
      </c>
      <c r="BK18" t="e">
        <f>VLOOKUP($B18&amp;"|"&amp;BK$13,#REF!,2,0)</f>
        <v>#REF!</v>
      </c>
      <c r="BL18" t="e">
        <f>VLOOKUP($B18&amp;"|"&amp;BL$13,#REF!,2,0)</f>
        <v>#REF!</v>
      </c>
      <c r="BM18" t="e">
        <f>VLOOKUP($B18&amp;"|"&amp;BM$13,#REF!,2,0)</f>
        <v>#REF!</v>
      </c>
      <c r="BN18" t="e">
        <f>VLOOKUP($B18&amp;"|"&amp;BN$13,#REF!,2,0)</f>
        <v>#REF!</v>
      </c>
      <c r="BO18" t="e">
        <f>VLOOKUP($B18&amp;"|"&amp;BO$13,#REF!,2,0)</f>
        <v>#REF!</v>
      </c>
      <c r="BP18" t="e">
        <f>VLOOKUP($B18&amp;"|"&amp;BP$13,#REF!,2,0)</f>
        <v>#REF!</v>
      </c>
      <c r="BQ18" t="e">
        <f>VLOOKUP($B18&amp;"|"&amp;BQ$13,#REF!,2,0)</f>
        <v>#REF!</v>
      </c>
      <c r="BR18" t="e">
        <f>VLOOKUP($B18&amp;"|"&amp;BR$13,#REF!,2,0)</f>
        <v>#REF!</v>
      </c>
      <c r="BS18" t="e">
        <f>VLOOKUP($B18&amp;"|"&amp;BS$13,#REF!,2,0)</f>
        <v>#REF!</v>
      </c>
      <c r="BT18" t="e">
        <f>VLOOKUP($B18&amp;"|"&amp;BT$13,#REF!,2,0)</f>
        <v>#REF!</v>
      </c>
      <c r="BU18" t="e">
        <f>VLOOKUP($B18&amp;"|"&amp;BU$13,#REF!,2,0)</f>
        <v>#REF!</v>
      </c>
      <c r="BV18" t="e">
        <f>VLOOKUP($B18&amp;"|"&amp;BV$13,#REF!,2,0)</f>
        <v>#REF!</v>
      </c>
      <c r="BW18" t="e">
        <f>VLOOKUP($B18&amp;"|"&amp;BW$13,#REF!,2,0)</f>
        <v>#REF!</v>
      </c>
      <c r="BX18" t="e">
        <f>VLOOKUP($B18&amp;"|"&amp;BX$13,#REF!,2,0)</f>
        <v>#REF!</v>
      </c>
      <c r="BY18" t="e">
        <f>VLOOKUP($B18&amp;"|"&amp;BY$13,#REF!,2,0)</f>
        <v>#REF!</v>
      </c>
      <c r="BZ18" t="e">
        <f>VLOOKUP($B18&amp;"|"&amp;BZ$13,#REF!,2,0)</f>
        <v>#REF!</v>
      </c>
      <c r="CA18" t="e">
        <f>VLOOKUP($B18&amp;"|"&amp;CA$13,#REF!,2,0)</f>
        <v>#REF!</v>
      </c>
      <c r="CB18" t="e">
        <f>VLOOKUP($B18&amp;"|"&amp;CB$13,#REF!,2,0)</f>
        <v>#REF!</v>
      </c>
      <c r="CC18" t="e">
        <f>VLOOKUP($B18&amp;"|"&amp;CC$13,#REF!,2,0)</f>
        <v>#REF!</v>
      </c>
      <c r="CD18" t="e">
        <f>VLOOKUP($B18&amp;"|"&amp;CD$13,#REF!,2,0)</f>
        <v>#REF!</v>
      </c>
      <c r="CE18" t="e">
        <f>VLOOKUP($B18&amp;"|"&amp;CE$13,#REF!,2,0)</f>
        <v>#REF!</v>
      </c>
      <c r="CF18" t="e">
        <f>VLOOKUP($B18&amp;"|"&amp;CF$13,#REF!,2,0)</f>
        <v>#REF!</v>
      </c>
      <c r="CG18" t="e">
        <f>VLOOKUP($B18&amp;"|"&amp;CG$13,#REF!,2,0)</f>
        <v>#REF!</v>
      </c>
      <c r="CH18" t="e">
        <f>VLOOKUP($B18&amp;"|"&amp;CH$13,#REF!,2,0)</f>
        <v>#REF!</v>
      </c>
      <c r="CI18" t="e">
        <f>VLOOKUP($B18&amp;"|"&amp;CI$13,#REF!,2,0)</f>
        <v>#REF!</v>
      </c>
      <c r="CJ18" t="e">
        <f>VLOOKUP($B18&amp;"|"&amp;CJ$13,#REF!,2,0)</f>
        <v>#REF!</v>
      </c>
      <c r="CK18" t="e">
        <f>VLOOKUP($B18&amp;"|"&amp;CK$13,#REF!,2,0)</f>
        <v>#REF!</v>
      </c>
      <c r="CL18" t="e">
        <f>VLOOKUP($B18&amp;"|"&amp;CL$13,#REF!,2,0)</f>
        <v>#REF!</v>
      </c>
      <c r="CM18" t="e">
        <f>VLOOKUP($B18&amp;"|"&amp;CM$13,#REF!,2,0)</f>
        <v>#REF!</v>
      </c>
      <c r="CN18" t="e">
        <f>VLOOKUP($B18&amp;"|"&amp;CN$13,#REF!,2,0)</f>
        <v>#REF!</v>
      </c>
      <c r="CO18" t="e">
        <f>VLOOKUP($B18&amp;"|"&amp;CO$13,#REF!,2,0)</f>
        <v>#REF!</v>
      </c>
      <c r="CP18" t="e">
        <f>VLOOKUP($B18&amp;"|"&amp;CP$13,#REF!,2,0)</f>
        <v>#REF!</v>
      </c>
      <c r="CQ18" t="e">
        <f>VLOOKUP($B18&amp;"|"&amp;CQ$13,#REF!,2,0)</f>
        <v>#REF!</v>
      </c>
      <c r="CR18" t="e">
        <f>VLOOKUP($B18&amp;"|"&amp;CR$13,#REF!,2,0)</f>
        <v>#REF!</v>
      </c>
      <c r="CS18" t="e">
        <f>VLOOKUP($B18&amp;"|"&amp;CS$13,#REF!,2,0)</f>
        <v>#REF!</v>
      </c>
      <c r="CT18" t="e">
        <f>VLOOKUP($B18&amp;"|"&amp;CT$13,#REF!,2,0)</f>
        <v>#REF!</v>
      </c>
      <c r="CU18" t="e">
        <f>VLOOKUP($B18&amp;"|"&amp;CU$13,#REF!,2,0)</f>
        <v>#REF!</v>
      </c>
      <c r="CV18" t="e">
        <f>VLOOKUP($B18&amp;"|"&amp;CV$13,#REF!,2,0)</f>
        <v>#REF!</v>
      </c>
      <c r="CW18" t="e">
        <f>VLOOKUP($B18&amp;"|"&amp;CW$13,#REF!,2,0)</f>
        <v>#REF!</v>
      </c>
      <c r="CX18" t="e">
        <f>VLOOKUP($B18&amp;"|"&amp;CX$13,#REF!,2,0)</f>
        <v>#REF!</v>
      </c>
      <c r="CY18" t="e">
        <f>VLOOKUP($B18&amp;"|"&amp;CY$13,#REF!,2,0)</f>
        <v>#REF!</v>
      </c>
      <c r="CZ18" t="e">
        <f>VLOOKUP($B18&amp;"|"&amp;CZ$13,#REF!,2,0)</f>
        <v>#REF!</v>
      </c>
      <c r="DA18" t="e">
        <f>VLOOKUP($B18&amp;"|"&amp;DA$13,#REF!,2,0)</f>
        <v>#REF!</v>
      </c>
      <c r="DB18" t="e">
        <f>VLOOKUP($B18&amp;"|"&amp;DB$13,#REF!,2,0)</f>
        <v>#REF!</v>
      </c>
      <c r="DC18" t="e">
        <f>VLOOKUP($B18&amp;"|"&amp;DC$13,#REF!,2,0)</f>
        <v>#REF!</v>
      </c>
      <c r="DD18" t="e">
        <f>VLOOKUP($B18&amp;"|"&amp;DD$13,#REF!,2,0)</f>
        <v>#REF!</v>
      </c>
      <c r="DE18" t="e">
        <f>VLOOKUP($B18&amp;"|"&amp;DE$13,#REF!,2,0)</f>
        <v>#REF!</v>
      </c>
      <c r="DF18" t="e">
        <f>VLOOKUP($B18&amp;"|"&amp;DF$13,#REF!,2,0)</f>
        <v>#REF!</v>
      </c>
      <c r="DG18" t="e">
        <f>VLOOKUP($B18&amp;"|"&amp;DG$13,#REF!,2,0)</f>
        <v>#REF!</v>
      </c>
      <c r="DH18" t="e">
        <f>VLOOKUP($B18&amp;"|"&amp;DH$13,#REF!,2,0)</f>
        <v>#REF!</v>
      </c>
      <c r="DI18" t="e">
        <f>VLOOKUP($B18&amp;"|"&amp;DI$13,#REF!,2,0)</f>
        <v>#REF!</v>
      </c>
      <c r="DJ18" t="e">
        <f>VLOOKUP($B18&amp;"|"&amp;DJ$13,#REF!,2,0)</f>
        <v>#REF!</v>
      </c>
      <c r="DK18" t="e">
        <f>VLOOKUP($B18&amp;"|"&amp;DK$13,#REF!,2,0)</f>
        <v>#REF!</v>
      </c>
      <c r="DL18" t="e">
        <f>VLOOKUP($B18&amp;"|"&amp;DL$13,#REF!,2,0)</f>
        <v>#REF!</v>
      </c>
      <c r="DM18" t="e">
        <f>VLOOKUP($B18&amp;"|"&amp;DM$13,#REF!,2,0)</f>
        <v>#REF!</v>
      </c>
      <c r="DN18" t="e">
        <f>VLOOKUP($B18&amp;"|"&amp;DN$13,#REF!,2,0)</f>
        <v>#REF!</v>
      </c>
      <c r="DO18" t="e">
        <f>VLOOKUP($B18&amp;"|"&amp;DO$13,#REF!,2,0)</f>
        <v>#REF!</v>
      </c>
      <c r="DP18" t="e">
        <f>VLOOKUP($B18&amp;"|"&amp;DP$13,#REF!,2,0)</f>
        <v>#REF!</v>
      </c>
      <c r="DQ18" t="e">
        <f>VLOOKUP($B18&amp;"|"&amp;DQ$13,#REF!,2,0)</f>
        <v>#REF!</v>
      </c>
      <c r="DR18" t="e">
        <f>VLOOKUP($B18&amp;"|"&amp;DR$13,#REF!,2,0)</f>
        <v>#REF!</v>
      </c>
      <c r="DS18" t="e">
        <f>VLOOKUP($B18&amp;"|"&amp;DS$13,#REF!,2,0)</f>
        <v>#REF!</v>
      </c>
      <c r="DT18" t="e">
        <f>VLOOKUP($B18&amp;"|"&amp;DT$13,#REF!,2,0)</f>
        <v>#REF!</v>
      </c>
      <c r="DU18" t="e">
        <f>VLOOKUP($B18&amp;"|"&amp;DU$13,#REF!,2,0)</f>
        <v>#REF!</v>
      </c>
      <c r="DV18" t="e">
        <f>VLOOKUP($B18&amp;"|"&amp;DV$13,#REF!,2,0)</f>
        <v>#REF!</v>
      </c>
      <c r="DW18" t="e">
        <f>VLOOKUP($B18&amp;"|"&amp;DW$13,#REF!,2,0)</f>
        <v>#REF!</v>
      </c>
      <c r="DX18" t="e">
        <f>VLOOKUP($B18&amp;"|"&amp;DX$13,#REF!,2,0)</f>
        <v>#REF!</v>
      </c>
      <c r="DY18" t="e">
        <f>VLOOKUP($B18&amp;"|"&amp;DY$13,#REF!,2,0)</f>
        <v>#REF!</v>
      </c>
      <c r="DZ18" t="e">
        <f>VLOOKUP($B18&amp;"|"&amp;DZ$13,#REF!,2,0)</f>
        <v>#REF!</v>
      </c>
      <c r="EA18" t="e">
        <f>VLOOKUP($B18&amp;"|"&amp;EA$13,#REF!,2,0)</f>
        <v>#REF!</v>
      </c>
      <c r="EB18" t="e">
        <f>VLOOKUP($B18&amp;"|"&amp;EB$13,#REF!,2,0)</f>
        <v>#REF!</v>
      </c>
      <c r="EC18" t="e">
        <f>VLOOKUP($B18&amp;"|"&amp;EC$13,#REF!,2,0)</f>
        <v>#REF!</v>
      </c>
      <c r="ED18" t="e">
        <f>VLOOKUP($B18&amp;"|"&amp;ED$13,#REF!,2,0)</f>
        <v>#REF!</v>
      </c>
      <c r="EE18" t="e">
        <f>VLOOKUP($B18&amp;"|"&amp;EE$13,#REF!,2,0)</f>
        <v>#REF!</v>
      </c>
      <c r="EF18" t="e">
        <f>VLOOKUP($B18&amp;"|"&amp;EF$13,#REF!,2,0)</f>
        <v>#REF!</v>
      </c>
      <c r="EG18" t="e">
        <f>VLOOKUP($B18&amp;"|"&amp;EG$13,#REF!,2,0)</f>
        <v>#REF!</v>
      </c>
      <c r="EH18" t="e">
        <f>VLOOKUP($B18&amp;"|"&amp;EH$13,#REF!,2,0)</f>
        <v>#REF!</v>
      </c>
      <c r="EI18" t="e">
        <f>VLOOKUP($B18&amp;"|"&amp;EI$13,#REF!,2,0)</f>
        <v>#REF!</v>
      </c>
      <c r="EJ18" t="e">
        <f>VLOOKUP($B18&amp;"|"&amp;EJ$13,#REF!,2,0)</f>
        <v>#REF!</v>
      </c>
      <c r="EK18" t="e">
        <f>VLOOKUP($B18&amp;"|"&amp;EK$13,#REF!,2,0)</f>
        <v>#REF!</v>
      </c>
      <c r="EL18" t="e">
        <f>VLOOKUP($B18&amp;"|"&amp;EL$13,#REF!,2,0)</f>
        <v>#REF!</v>
      </c>
      <c r="EM18" t="e">
        <f>VLOOKUP($B18&amp;"|"&amp;EM$13,#REF!,2,0)</f>
        <v>#REF!</v>
      </c>
      <c r="EN18" t="e">
        <f>VLOOKUP($B18&amp;"|"&amp;EN$13,#REF!,2,0)</f>
        <v>#REF!</v>
      </c>
      <c r="EO18" t="e">
        <f>VLOOKUP($B18&amp;"|"&amp;EO$13,#REF!,2,0)</f>
        <v>#REF!</v>
      </c>
      <c r="EP18" t="e">
        <f>VLOOKUP($B18&amp;"|"&amp;EP$13,#REF!,2,0)</f>
        <v>#REF!</v>
      </c>
      <c r="EQ18" t="e">
        <f>VLOOKUP($B18&amp;"|"&amp;EQ$13,#REF!,2,0)</f>
        <v>#REF!</v>
      </c>
      <c r="ER18" t="e">
        <f>VLOOKUP($B18&amp;"|"&amp;ER$13,#REF!,2,0)</f>
        <v>#REF!</v>
      </c>
      <c r="ES18" t="e">
        <f>VLOOKUP($B18&amp;"|"&amp;ES$13,#REF!,2,0)</f>
        <v>#REF!</v>
      </c>
      <c r="ET18" t="e">
        <f>VLOOKUP($B18&amp;"|"&amp;ET$13,#REF!,2,0)</f>
        <v>#REF!</v>
      </c>
      <c r="EU18" t="e">
        <f>VLOOKUP($B18&amp;"|"&amp;EU$13,#REF!,2,0)</f>
        <v>#REF!</v>
      </c>
      <c r="EV18" t="e">
        <f>VLOOKUP($B18&amp;"|"&amp;EV$13,#REF!,2,0)</f>
        <v>#REF!</v>
      </c>
      <c r="EW18" t="e">
        <f>VLOOKUP($B18&amp;"|"&amp;EW$13,#REF!,2,0)</f>
        <v>#REF!</v>
      </c>
      <c r="EX18" t="e">
        <f>VLOOKUP($B18&amp;"|"&amp;EX$13,#REF!,2,0)</f>
        <v>#REF!</v>
      </c>
      <c r="EY18" t="e">
        <f>VLOOKUP($B18&amp;"|"&amp;EY$13,#REF!,2,0)</f>
        <v>#REF!</v>
      </c>
      <c r="EZ18" t="e">
        <f>VLOOKUP($B18&amp;"|"&amp;EZ$13,#REF!,2,0)</f>
        <v>#REF!</v>
      </c>
      <c r="FA18" t="e">
        <f>VLOOKUP($B18&amp;"|"&amp;FA$13,#REF!,2,0)</f>
        <v>#REF!</v>
      </c>
      <c r="FB18" t="e">
        <f>VLOOKUP($B18&amp;"|"&amp;FB$13,#REF!,2,0)</f>
        <v>#REF!</v>
      </c>
      <c r="FC18" t="e">
        <f>VLOOKUP($B18&amp;"|"&amp;FC$13,#REF!,2,0)</f>
        <v>#REF!</v>
      </c>
      <c r="FD18" t="e">
        <f>VLOOKUP($B18&amp;"|"&amp;FD$13,#REF!,2,0)</f>
        <v>#REF!</v>
      </c>
      <c r="FE18" t="e">
        <f>VLOOKUP($B18&amp;"|"&amp;FE$13,#REF!,2,0)</f>
        <v>#REF!</v>
      </c>
      <c r="FF18" t="e">
        <f>VLOOKUP($B18&amp;"|"&amp;FF$13,#REF!,2,0)</f>
        <v>#REF!</v>
      </c>
      <c r="FG18" t="e">
        <f>VLOOKUP($B18&amp;"|"&amp;FG$13,#REF!,2,0)</f>
        <v>#REF!</v>
      </c>
      <c r="FH18" t="e">
        <f>VLOOKUP($B18&amp;"|"&amp;FH$13,#REF!,2,0)</f>
        <v>#REF!</v>
      </c>
      <c r="FI18" t="e">
        <f>VLOOKUP($B18&amp;"|"&amp;FI$13,#REF!,2,0)</f>
        <v>#REF!</v>
      </c>
      <c r="FJ18" t="e">
        <f>VLOOKUP($B18&amp;"|"&amp;FJ$13,#REF!,2,0)</f>
        <v>#REF!</v>
      </c>
      <c r="FK18" t="e">
        <f>VLOOKUP($B18&amp;"|"&amp;FK$13,#REF!,2,0)</f>
        <v>#REF!</v>
      </c>
      <c r="FL18" t="e">
        <f>VLOOKUP($B18&amp;"|"&amp;FL$13,#REF!,2,0)</f>
        <v>#REF!</v>
      </c>
      <c r="FM18" t="e">
        <f>VLOOKUP($B18&amp;"|"&amp;FM$13,#REF!,2,0)</f>
        <v>#REF!</v>
      </c>
      <c r="FN18" t="e">
        <f>VLOOKUP($B18&amp;"|"&amp;FN$13,#REF!,2,0)</f>
        <v>#REF!</v>
      </c>
      <c r="FO18" t="e">
        <f>VLOOKUP($B18&amp;"|"&amp;FO$13,#REF!,2,0)</f>
        <v>#REF!</v>
      </c>
      <c r="FP18" t="e">
        <f>VLOOKUP($B18&amp;"|"&amp;FP$13,#REF!,2,0)</f>
        <v>#REF!</v>
      </c>
      <c r="FQ18" t="e">
        <f>VLOOKUP($B18&amp;"|"&amp;FQ$13,#REF!,2,0)</f>
        <v>#REF!</v>
      </c>
      <c r="FR18" t="e">
        <f>VLOOKUP($B18&amp;"|"&amp;FR$13,#REF!,2,0)</f>
        <v>#REF!</v>
      </c>
      <c r="FS18" t="e">
        <f>VLOOKUP($B18&amp;"|"&amp;FS$13,#REF!,2,0)</f>
        <v>#REF!</v>
      </c>
      <c r="FT18" t="e">
        <f>VLOOKUP($B18&amp;"|"&amp;FT$13,#REF!,2,0)</f>
        <v>#REF!</v>
      </c>
      <c r="FU18" t="e">
        <f>VLOOKUP($B18&amp;"|"&amp;FU$13,#REF!,2,0)</f>
        <v>#REF!</v>
      </c>
      <c r="FV18" t="e">
        <f>VLOOKUP($B18&amp;"|"&amp;FV$13,#REF!,2,0)</f>
        <v>#REF!</v>
      </c>
      <c r="FW18" t="e">
        <f>VLOOKUP($B18&amp;"|"&amp;FW$13,#REF!,2,0)</f>
        <v>#REF!</v>
      </c>
      <c r="FX18" t="e">
        <f>VLOOKUP($B18&amp;"|"&amp;FX$13,#REF!,2,0)</f>
        <v>#REF!</v>
      </c>
      <c r="FY18" t="e">
        <f>VLOOKUP($B18&amp;"|"&amp;FY$13,#REF!,2,0)</f>
        <v>#REF!</v>
      </c>
      <c r="FZ18" t="e">
        <f>VLOOKUP($B18&amp;"|"&amp;FZ$13,#REF!,2,0)</f>
        <v>#REF!</v>
      </c>
      <c r="GA18" t="e">
        <f>VLOOKUP($B18&amp;"|"&amp;GA$13,#REF!,2,0)</f>
        <v>#REF!</v>
      </c>
      <c r="GB18" t="e">
        <f>VLOOKUP($B18&amp;"|"&amp;GB$13,#REF!,2,0)</f>
        <v>#REF!</v>
      </c>
      <c r="GC18" t="e">
        <f>VLOOKUP($B18&amp;"|"&amp;GC$13,#REF!,2,0)</f>
        <v>#REF!</v>
      </c>
      <c r="GD18" t="e">
        <f>VLOOKUP($B18&amp;"|"&amp;GD$13,#REF!,2,0)</f>
        <v>#REF!</v>
      </c>
      <c r="GE18" t="e">
        <f>VLOOKUP($B18&amp;"|"&amp;GE$13,#REF!,2,0)</f>
        <v>#REF!</v>
      </c>
      <c r="GF18" t="e">
        <f>VLOOKUP($B18&amp;"|"&amp;GF$13,#REF!,2,0)</f>
        <v>#REF!</v>
      </c>
      <c r="GG18" t="e">
        <f>VLOOKUP($B18&amp;"|"&amp;GG$13,#REF!,2,0)</f>
        <v>#REF!</v>
      </c>
      <c r="GH18" t="e">
        <f>VLOOKUP($B18&amp;"|"&amp;GH$13,#REF!,2,0)</f>
        <v>#REF!</v>
      </c>
      <c r="GI18" t="e">
        <f>VLOOKUP($B18&amp;"|"&amp;GI$13,#REF!,2,0)</f>
        <v>#REF!</v>
      </c>
      <c r="GJ18" t="e">
        <f>VLOOKUP($B18&amp;"|"&amp;GJ$13,#REF!,2,0)</f>
        <v>#REF!</v>
      </c>
      <c r="GK18" t="e">
        <f>VLOOKUP($B18&amp;"|"&amp;GK$13,#REF!,2,0)</f>
        <v>#REF!</v>
      </c>
      <c r="GL18" t="e">
        <f>VLOOKUP($B18&amp;"|"&amp;GL$13,#REF!,2,0)</f>
        <v>#REF!</v>
      </c>
      <c r="GM18" t="e">
        <f>VLOOKUP($B18&amp;"|"&amp;GM$13,#REF!,2,0)</f>
        <v>#REF!</v>
      </c>
      <c r="GN18" t="e">
        <f>VLOOKUP($B18&amp;"|"&amp;GN$13,#REF!,2,0)</f>
        <v>#REF!</v>
      </c>
      <c r="GO18" t="e">
        <f>VLOOKUP($B18&amp;"|"&amp;GO$13,#REF!,2,0)</f>
        <v>#REF!</v>
      </c>
      <c r="GP18" t="e">
        <f>VLOOKUP($B18&amp;"|"&amp;GP$13,#REF!,2,0)</f>
        <v>#REF!</v>
      </c>
      <c r="GQ18" t="e">
        <f>VLOOKUP($B18&amp;"|"&amp;GQ$13,#REF!,2,0)</f>
        <v>#REF!</v>
      </c>
      <c r="GR18" t="e">
        <f>VLOOKUP($B18&amp;"|"&amp;GR$13,#REF!,2,0)</f>
        <v>#REF!</v>
      </c>
      <c r="GS18" t="e">
        <f>VLOOKUP($B18&amp;"|"&amp;GS$13,#REF!,2,0)</f>
        <v>#REF!</v>
      </c>
      <c r="GT18" t="e">
        <f>VLOOKUP($B18&amp;"|"&amp;GT$13,#REF!,2,0)</f>
        <v>#REF!</v>
      </c>
      <c r="GU18" t="e">
        <f>VLOOKUP($B18&amp;"|"&amp;GU$13,#REF!,2,0)</f>
        <v>#REF!</v>
      </c>
      <c r="GV18" t="e">
        <f>VLOOKUP($B18&amp;"|"&amp;GV$13,#REF!,2,0)</f>
        <v>#REF!</v>
      </c>
      <c r="GW18" t="e">
        <f>VLOOKUP($B18&amp;"|"&amp;GW$13,#REF!,2,0)</f>
        <v>#REF!</v>
      </c>
      <c r="GX18" t="e">
        <f>VLOOKUP($B18&amp;"|"&amp;GX$13,#REF!,2,0)</f>
        <v>#REF!</v>
      </c>
      <c r="GY18" t="e">
        <f>VLOOKUP($B18&amp;"|"&amp;GY$13,#REF!,2,0)</f>
        <v>#REF!</v>
      </c>
      <c r="GZ18" t="e">
        <f>VLOOKUP($B18&amp;"|"&amp;GZ$13,#REF!,2,0)</f>
        <v>#REF!</v>
      </c>
      <c r="HA18" t="e">
        <f>VLOOKUP($B18&amp;"|"&amp;HA$13,#REF!,2,0)</f>
        <v>#REF!</v>
      </c>
      <c r="HB18" t="e">
        <f>VLOOKUP($B18&amp;"|"&amp;HB$13,#REF!,2,0)</f>
        <v>#REF!</v>
      </c>
      <c r="HC18" t="e">
        <f>VLOOKUP($B18&amp;"|"&amp;HC$13,#REF!,2,0)</f>
        <v>#REF!</v>
      </c>
      <c r="HD18" t="e">
        <f>VLOOKUP($B18&amp;"|"&amp;HD$13,#REF!,2,0)</f>
        <v>#REF!</v>
      </c>
      <c r="HE18" t="e">
        <f>VLOOKUP($B18&amp;"|"&amp;HE$13,#REF!,2,0)</f>
        <v>#REF!</v>
      </c>
      <c r="HF18" t="e">
        <f>VLOOKUP($B18&amp;"|"&amp;HF$13,#REF!,2,0)</f>
        <v>#REF!</v>
      </c>
      <c r="HG18" t="e">
        <f>VLOOKUP($B18&amp;"|"&amp;HG$13,#REF!,2,0)</f>
        <v>#REF!</v>
      </c>
      <c r="HH18" t="e">
        <f>VLOOKUP($B18&amp;"|"&amp;HH$13,#REF!,2,0)</f>
        <v>#REF!</v>
      </c>
      <c r="HI18" t="e">
        <f>VLOOKUP($B18&amp;"|"&amp;HI$13,#REF!,2,0)</f>
        <v>#REF!</v>
      </c>
      <c r="HJ18" t="e">
        <f>VLOOKUP($B18&amp;"|"&amp;HJ$13,#REF!,2,0)</f>
        <v>#REF!</v>
      </c>
      <c r="HK18" t="e">
        <f>VLOOKUP($B18&amp;"|"&amp;HK$13,#REF!,2,0)</f>
        <v>#REF!</v>
      </c>
      <c r="HL18" t="e">
        <f>VLOOKUP($B18&amp;"|"&amp;HL$13,#REF!,2,0)</f>
        <v>#REF!</v>
      </c>
      <c r="HM18" t="e">
        <f>VLOOKUP($B18&amp;"|"&amp;HM$13,#REF!,2,0)</f>
        <v>#REF!</v>
      </c>
      <c r="HN18" t="e">
        <f>VLOOKUP($B18&amp;"|"&amp;HN$13,#REF!,2,0)</f>
        <v>#REF!</v>
      </c>
      <c r="HO18" t="e">
        <f>VLOOKUP($B18&amp;"|"&amp;HO$13,#REF!,2,0)</f>
        <v>#REF!</v>
      </c>
      <c r="HP18" t="e">
        <f>VLOOKUP($B18&amp;"|"&amp;HP$13,#REF!,2,0)</f>
        <v>#REF!</v>
      </c>
      <c r="HQ18" t="e">
        <f>VLOOKUP($B18&amp;"|"&amp;HQ$13,#REF!,2,0)</f>
        <v>#REF!</v>
      </c>
      <c r="HR18" t="e">
        <f>VLOOKUP($B18&amp;"|"&amp;HR$13,#REF!,2,0)</f>
        <v>#REF!</v>
      </c>
      <c r="HS18" t="e">
        <f>VLOOKUP($B18&amp;"|"&amp;HS$13,#REF!,2,0)</f>
        <v>#REF!</v>
      </c>
      <c r="HT18" t="e">
        <f>VLOOKUP($B18&amp;"|"&amp;HT$13,#REF!,2,0)</f>
        <v>#REF!</v>
      </c>
      <c r="HU18" t="e">
        <f>VLOOKUP($B18&amp;"|"&amp;HU$13,#REF!,2,0)</f>
        <v>#REF!</v>
      </c>
      <c r="HV18" t="e">
        <f>VLOOKUP($B18&amp;"|"&amp;HV$13,#REF!,2,0)</f>
        <v>#REF!</v>
      </c>
      <c r="HW18" t="e">
        <f>VLOOKUP($B18&amp;"|"&amp;HW$13,#REF!,2,0)</f>
        <v>#REF!</v>
      </c>
      <c r="HX18" t="e">
        <f>VLOOKUP($B18&amp;"|"&amp;HX$13,#REF!,2,0)</f>
        <v>#REF!</v>
      </c>
      <c r="HY18" t="e">
        <f>VLOOKUP($B18&amp;"|"&amp;HY$13,#REF!,2,0)</f>
        <v>#REF!</v>
      </c>
      <c r="HZ18" t="e">
        <f>VLOOKUP($B18&amp;"|"&amp;HZ$13,#REF!,2,0)</f>
        <v>#REF!</v>
      </c>
      <c r="IA18" t="e">
        <f>VLOOKUP($B18&amp;"|"&amp;IA$13,#REF!,2,0)</f>
        <v>#REF!</v>
      </c>
      <c r="IB18" t="e">
        <f>VLOOKUP($B18&amp;"|"&amp;IB$13,#REF!,2,0)</f>
        <v>#REF!</v>
      </c>
      <c r="IC18" t="e">
        <f>VLOOKUP($B18&amp;"|"&amp;IC$13,#REF!,2,0)</f>
        <v>#REF!</v>
      </c>
      <c r="ID18" t="e">
        <f>VLOOKUP($B18&amp;"|"&amp;ID$13,#REF!,2,0)</f>
        <v>#REF!</v>
      </c>
      <c r="IE18" t="e">
        <f>VLOOKUP($B18&amp;"|"&amp;IE$13,#REF!,2,0)</f>
        <v>#REF!</v>
      </c>
      <c r="IF18" t="e">
        <f>VLOOKUP($B18&amp;"|"&amp;IF$13,#REF!,2,0)</f>
        <v>#REF!</v>
      </c>
      <c r="IG18" t="e">
        <f>VLOOKUP($B18&amp;"|"&amp;IG$13,#REF!,2,0)</f>
        <v>#REF!</v>
      </c>
      <c r="IH18" t="e">
        <f>VLOOKUP($B18&amp;"|"&amp;IH$13,#REF!,2,0)</f>
        <v>#REF!</v>
      </c>
      <c r="II18" t="e">
        <f>VLOOKUP($B18&amp;"|"&amp;II$13,#REF!,2,0)</f>
        <v>#REF!</v>
      </c>
      <c r="IJ18" t="e">
        <f>VLOOKUP($B18&amp;"|"&amp;IJ$13,#REF!,2,0)</f>
        <v>#REF!</v>
      </c>
      <c r="IK18" t="e">
        <f>VLOOKUP($B18&amp;"|"&amp;IK$13,#REF!,2,0)</f>
        <v>#REF!</v>
      </c>
      <c r="IL18" t="e">
        <f>VLOOKUP($B18&amp;"|"&amp;IL$13,#REF!,2,0)</f>
        <v>#REF!</v>
      </c>
      <c r="IM18" t="e">
        <f>VLOOKUP($B18&amp;"|"&amp;IM$13,#REF!,2,0)</f>
        <v>#REF!</v>
      </c>
      <c r="IN18" t="e">
        <f>VLOOKUP($B18&amp;"|"&amp;IN$13,#REF!,2,0)</f>
        <v>#REF!</v>
      </c>
      <c r="IO18" t="e">
        <f>VLOOKUP($B18&amp;"|"&amp;IO$13,#REF!,2,0)</f>
        <v>#REF!</v>
      </c>
      <c r="IP18" t="e">
        <f>VLOOKUP($B18&amp;"|"&amp;IP$13,#REF!,2,0)</f>
        <v>#REF!</v>
      </c>
      <c r="IQ18" t="e">
        <f>VLOOKUP($B18&amp;"|"&amp;IQ$13,#REF!,2,0)</f>
        <v>#REF!</v>
      </c>
      <c r="IR18" t="e">
        <f>VLOOKUP($B18&amp;"|"&amp;IR$13,#REF!,2,0)</f>
        <v>#REF!</v>
      </c>
      <c r="IS18" t="e">
        <f>VLOOKUP($B18&amp;"|"&amp;IS$13,#REF!,2,0)</f>
        <v>#REF!</v>
      </c>
      <c r="IT18" t="e">
        <f>VLOOKUP($B18&amp;"|"&amp;IT$13,#REF!,2,0)</f>
        <v>#REF!</v>
      </c>
      <c r="IU18" t="e">
        <f>VLOOKUP($B18&amp;"|"&amp;IU$13,#REF!,2,0)</f>
        <v>#REF!</v>
      </c>
      <c r="IV18" t="e">
        <f>VLOOKUP($B18&amp;"|"&amp;IV$13,#REF!,2,0)</f>
        <v>#REF!</v>
      </c>
      <c r="IW18" t="e">
        <f>VLOOKUP($B18&amp;"|"&amp;IW$13,#REF!,2,0)</f>
        <v>#REF!</v>
      </c>
      <c r="IX18" t="e">
        <f>VLOOKUP($B18&amp;"|"&amp;IX$13,#REF!,2,0)</f>
        <v>#REF!</v>
      </c>
      <c r="IY18" t="e">
        <f>VLOOKUP($B18&amp;"|"&amp;IY$13,#REF!,2,0)</f>
        <v>#REF!</v>
      </c>
      <c r="IZ18" t="e">
        <f>VLOOKUP($B18&amp;"|"&amp;IZ$13,#REF!,2,0)</f>
        <v>#REF!</v>
      </c>
      <c r="JA18" t="e">
        <f>VLOOKUP($B18&amp;"|"&amp;JA$13,#REF!,2,0)</f>
        <v>#REF!</v>
      </c>
      <c r="JB18" t="e">
        <f>VLOOKUP($B18&amp;"|"&amp;JB$13,#REF!,2,0)</f>
        <v>#REF!</v>
      </c>
      <c r="JC18" t="e">
        <f>VLOOKUP($B18&amp;"|"&amp;JC$13,#REF!,2,0)</f>
        <v>#REF!</v>
      </c>
      <c r="JD18" t="e">
        <f>VLOOKUP($B18&amp;"|"&amp;JD$13,#REF!,2,0)</f>
        <v>#REF!</v>
      </c>
      <c r="JE18" t="e">
        <f>VLOOKUP($B18&amp;"|"&amp;JE$13,#REF!,2,0)</f>
        <v>#REF!</v>
      </c>
      <c r="JF18" t="e">
        <f>VLOOKUP($B18&amp;"|"&amp;JF$13,#REF!,2,0)</f>
        <v>#REF!</v>
      </c>
      <c r="JG18" t="e">
        <f>VLOOKUP($B18&amp;"|"&amp;JG$13,#REF!,2,0)</f>
        <v>#REF!</v>
      </c>
      <c r="JH18" t="e">
        <f>VLOOKUP($B18&amp;"|"&amp;JH$13,#REF!,2,0)</f>
        <v>#REF!</v>
      </c>
      <c r="JI18" t="e">
        <f>VLOOKUP($B18&amp;"|"&amp;JI$13,#REF!,2,0)</f>
        <v>#REF!</v>
      </c>
      <c r="JJ18" t="e">
        <f>VLOOKUP($B18&amp;"|"&amp;JJ$13,#REF!,2,0)</f>
        <v>#REF!</v>
      </c>
      <c r="JK18" t="e">
        <f>VLOOKUP($B18&amp;"|"&amp;JK$13,#REF!,2,0)</f>
        <v>#REF!</v>
      </c>
      <c r="JL18" t="e">
        <f>VLOOKUP($B18&amp;"|"&amp;JL$13,#REF!,2,0)</f>
        <v>#REF!</v>
      </c>
      <c r="JM18" t="e">
        <f>VLOOKUP($B18&amp;"|"&amp;JM$13,#REF!,2,0)</f>
        <v>#REF!</v>
      </c>
      <c r="JN18" t="e">
        <f>VLOOKUP($B18&amp;"|"&amp;JN$13,#REF!,2,0)</f>
        <v>#REF!</v>
      </c>
      <c r="JO18" t="e">
        <f>VLOOKUP($B18&amp;"|"&amp;JO$13,#REF!,2,0)</f>
        <v>#REF!</v>
      </c>
      <c r="JP18" t="e">
        <f>VLOOKUP($B18&amp;"|"&amp;JP$13,#REF!,2,0)</f>
        <v>#REF!</v>
      </c>
      <c r="JQ18" t="e">
        <f>VLOOKUP($B18&amp;"|"&amp;JQ$13,#REF!,2,0)</f>
        <v>#REF!</v>
      </c>
      <c r="JR18" t="e">
        <f>VLOOKUP($B18&amp;"|"&amp;JR$13,#REF!,2,0)</f>
        <v>#REF!</v>
      </c>
      <c r="JS18" t="e">
        <f>VLOOKUP($B18&amp;"|"&amp;JS$13,#REF!,2,0)</f>
        <v>#REF!</v>
      </c>
      <c r="JT18" t="e">
        <f>VLOOKUP($B18&amp;"|"&amp;JT$13,#REF!,2,0)</f>
        <v>#REF!</v>
      </c>
      <c r="JU18" t="e">
        <f>VLOOKUP($B18&amp;"|"&amp;JU$13,#REF!,2,0)</f>
        <v>#REF!</v>
      </c>
      <c r="JV18" t="e">
        <f>VLOOKUP($B18&amp;"|"&amp;JV$13,#REF!,2,0)</f>
        <v>#REF!</v>
      </c>
      <c r="JW18" t="e">
        <f>VLOOKUP($B18&amp;"|"&amp;JW$13,#REF!,2,0)</f>
        <v>#REF!</v>
      </c>
      <c r="JX18" t="e">
        <f>VLOOKUP($B18&amp;"|"&amp;JX$13,#REF!,2,0)</f>
        <v>#REF!</v>
      </c>
      <c r="JY18" t="e">
        <f>VLOOKUP($B18&amp;"|"&amp;JY$13,#REF!,2,0)</f>
        <v>#REF!</v>
      </c>
      <c r="JZ18" t="e">
        <f>VLOOKUP($B18&amp;"|"&amp;JZ$13,#REF!,2,0)</f>
        <v>#REF!</v>
      </c>
      <c r="KA18" t="e">
        <f>VLOOKUP($B18&amp;"|"&amp;KA$13,#REF!,2,0)</f>
        <v>#REF!</v>
      </c>
      <c r="KB18" t="e">
        <f>VLOOKUP($B18&amp;"|"&amp;KB$13,#REF!,2,0)</f>
        <v>#REF!</v>
      </c>
      <c r="KC18" t="e">
        <f>VLOOKUP($B18&amp;"|"&amp;KC$13,#REF!,2,0)</f>
        <v>#REF!</v>
      </c>
      <c r="KD18" t="e">
        <f>VLOOKUP($B18&amp;"|"&amp;KD$13,#REF!,2,0)</f>
        <v>#REF!</v>
      </c>
      <c r="KE18" t="e">
        <f>VLOOKUP($B18&amp;"|"&amp;KE$13,#REF!,2,0)</f>
        <v>#REF!</v>
      </c>
      <c r="KF18" t="e">
        <f>VLOOKUP($B18&amp;"|"&amp;KF$13,#REF!,2,0)</f>
        <v>#REF!</v>
      </c>
      <c r="KG18" t="e">
        <f>VLOOKUP($B18&amp;"|"&amp;KG$13,#REF!,2,0)</f>
        <v>#REF!</v>
      </c>
      <c r="KH18" t="e">
        <f>VLOOKUP($B18&amp;"|"&amp;KH$13,#REF!,2,0)</f>
        <v>#REF!</v>
      </c>
      <c r="KI18" t="e">
        <f>VLOOKUP($B18&amp;"|"&amp;KI$13,#REF!,2,0)</f>
        <v>#REF!</v>
      </c>
      <c r="KJ18" t="e">
        <f>VLOOKUP($B18&amp;"|"&amp;KJ$13,#REF!,2,0)</f>
        <v>#REF!</v>
      </c>
      <c r="KK18" t="e">
        <f>VLOOKUP($B18&amp;"|"&amp;KK$13,#REF!,2,0)</f>
        <v>#REF!</v>
      </c>
      <c r="KL18" t="e">
        <f>VLOOKUP($B18&amp;"|"&amp;KL$13,#REF!,2,0)</f>
        <v>#REF!</v>
      </c>
      <c r="KM18" t="e">
        <f>VLOOKUP($B18&amp;"|"&amp;KM$13,#REF!,2,0)</f>
        <v>#REF!</v>
      </c>
      <c r="KN18" t="e">
        <f>VLOOKUP($B18&amp;"|"&amp;KN$13,#REF!,2,0)</f>
        <v>#REF!</v>
      </c>
      <c r="KO18" t="e">
        <f>VLOOKUP($B18&amp;"|"&amp;KO$13,#REF!,2,0)</f>
        <v>#REF!</v>
      </c>
      <c r="KP18" t="e">
        <f>VLOOKUP($B18&amp;"|"&amp;KP$13,#REF!,2,0)</f>
        <v>#REF!</v>
      </c>
      <c r="KQ18" t="e">
        <f>VLOOKUP($B18&amp;"|"&amp;KQ$13,#REF!,2,0)</f>
        <v>#REF!</v>
      </c>
      <c r="KR18" t="e">
        <f>VLOOKUP($B18&amp;"|"&amp;KR$13,#REF!,2,0)</f>
        <v>#REF!</v>
      </c>
      <c r="KS18" t="e">
        <f>VLOOKUP($B18&amp;"|"&amp;KS$13,#REF!,2,0)</f>
        <v>#REF!</v>
      </c>
      <c r="KT18" t="e">
        <f>VLOOKUP($B18&amp;"|"&amp;KT$13,#REF!,2,0)</f>
        <v>#REF!</v>
      </c>
      <c r="KU18" t="e">
        <f>VLOOKUP($B18&amp;"|"&amp;KU$13,#REF!,2,0)</f>
        <v>#REF!</v>
      </c>
      <c r="KV18" t="e">
        <f>VLOOKUP($B18&amp;"|"&amp;KV$13,#REF!,2,0)</f>
        <v>#REF!</v>
      </c>
      <c r="KW18" t="e">
        <f>VLOOKUP($B18&amp;"|"&amp;KW$13,#REF!,2,0)</f>
        <v>#REF!</v>
      </c>
      <c r="KX18" t="e">
        <f>VLOOKUP($B18&amp;"|"&amp;KX$13,#REF!,2,0)</f>
        <v>#REF!</v>
      </c>
      <c r="KY18" t="e">
        <f>VLOOKUP($B18&amp;"|"&amp;KY$13,#REF!,2,0)</f>
        <v>#REF!</v>
      </c>
      <c r="KZ18" t="e">
        <f>VLOOKUP($B18&amp;"|"&amp;KZ$13,#REF!,2,0)</f>
        <v>#REF!</v>
      </c>
      <c r="LA18" t="e">
        <f>VLOOKUP($B18&amp;"|"&amp;LA$13,#REF!,2,0)</f>
        <v>#REF!</v>
      </c>
      <c r="LB18" t="e">
        <f>VLOOKUP($B18&amp;"|"&amp;LB$13,#REF!,2,0)</f>
        <v>#REF!</v>
      </c>
      <c r="LC18" t="e">
        <f>VLOOKUP($B18&amp;"|"&amp;LC$13,#REF!,2,0)</f>
        <v>#REF!</v>
      </c>
      <c r="LD18" t="e">
        <f>VLOOKUP($B18&amp;"|"&amp;LD$13,#REF!,2,0)</f>
        <v>#REF!</v>
      </c>
      <c r="LE18" t="e">
        <f>VLOOKUP($B18&amp;"|"&amp;LE$13,#REF!,2,0)</f>
        <v>#REF!</v>
      </c>
      <c r="LF18" t="e">
        <f>VLOOKUP($B18&amp;"|"&amp;LF$13,#REF!,2,0)</f>
        <v>#REF!</v>
      </c>
      <c r="LG18" t="e">
        <f>VLOOKUP($B18&amp;"|"&amp;LG$13,#REF!,2,0)</f>
        <v>#REF!</v>
      </c>
      <c r="LH18" t="e">
        <f>VLOOKUP($B18&amp;"|"&amp;LH$13,#REF!,2,0)</f>
        <v>#REF!</v>
      </c>
      <c r="LI18" t="e">
        <f>VLOOKUP($B18&amp;"|"&amp;LI$13,#REF!,2,0)</f>
        <v>#REF!</v>
      </c>
      <c r="LJ18" t="e">
        <f>VLOOKUP($B18&amp;"|"&amp;LJ$13,#REF!,2,0)</f>
        <v>#REF!</v>
      </c>
      <c r="LK18" t="e">
        <f>VLOOKUP($B18&amp;"|"&amp;LK$13,#REF!,2,0)</f>
        <v>#REF!</v>
      </c>
      <c r="LL18" t="e">
        <f>VLOOKUP($B18&amp;"|"&amp;LL$13,#REF!,2,0)</f>
        <v>#REF!</v>
      </c>
      <c r="LM18" t="e">
        <f>VLOOKUP($B18&amp;"|"&amp;LM$13,#REF!,2,0)</f>
        <v>#REF!</v>
      </c>
      <c r="LN18" t="e">
        <f>VLOOKUP($B18&amp;"|"&amp;LN$13,#REF!,2,0)</f>
        <v>#REF!</v>
      </c>
      <c r="LO18" t="e">
        <f>VLOOKUP($B18&amp;"|"&amp;LO$13,#REF!,2,0)</f>
        <v>#REF!</v>
      </c>
      <c r="LP18" t="e">
        <f>VLOOKUP($B18&amp;"|"&amp;LP$13,#REF!,2,0)</f>
        <v>#REF!</v>
      </c>
      <c r="LQ18" t="e">
        <f>VLOOKUP($B18&amp;"|"&amp;LQ$13,#REF!,2,0)</f>
        <v>#REF!</v>
      </c>
      <c r="LR18" t="e">
        <f>VLOOKUP($B18&amp;"|"&amp;LR$13,#REF!,2,0)</f>
        <v>#REF!</v>
      </c>
      <c r="LS18" t="e">
        <f>VLOOKUP($B18&amp;"|"&amp;LS$13,#REF!,2,0)</f>
        <v>#REF!</v>
      </c>
      <c r="LT18" t="e">
        <f>VLOOKUP($B18&amp;"|"&amp;LT$13,#REF!,2,0)</f>
        <v>#REF!</v>
      </c>
      <c r="LU18" t="e">
        <f>VLOOKUP($B18&amp;"|"&amp;LU$13,#REF!,2,0)</f>
        <v>#REF!</v>
      </c>
      <c r="LV18" t="e">
        <f>VLOOKUP($B18&amp;"|"&amp;LV$13,#REF!,2,0)</f>
        <v>#REF!</v>
      </c>
      <c r="LW18" t="e">
        <f>VLOOKUP($B18&amp;"|"&amp;LW$13,#REF!,2,0)</f>
        <v>#REF!</v>
      </c>
      <c r="LX18" t="e">
        <f>VLOOKUP($B18&amp;"|"&amp;LX$13,#REF!,2,0)</f>
        <v>#REF!</v>
      </c>
      <c r="LY18" t="e">
        <f>VLOOKUP($B18&amp;"|"&amp;LY$13,#REF!,2,0)</f>
        <v>#REF!</v>
      </c>
      <c r="LZ18" t="e">
        <f>VLOOKUP($B18&amp;"|"&amp;LZ$13,#REF!,2,0)</f>
        <v>#REF!</v>
      </c>
      <c r="MA18" t="e">
        <f>VLOOKUP($B18&amp;"|"&amp;MA$13,#REF!,2,0)</f>
        <v>#REF!</v>
      </c>
      <c r="MB18" t="e">
        <f>VLOOKUP($B18&amp;"|"&amp;MB$13,#REF!,2,0)</f>
        <v>#REF!</v>
      </c>
      <c r="MC18" t="e">
        <f>VLOOKUP($B18&amp;"|"&amp;MC$13,#REF!,2,0)</f>
        <v>#REF!</v>
      </c>
      <c r="MD18" t="e">
        <f>VLOOKUP($B18&amp;"|"&amp;MD$13,#REF!,2,0)</f>
        <v>#REF!</v>
      </c>
      <c r="ME18" t="e">
        <f>VLOOKUP($B18&amp;"|"&amp;ME$13,#REF!,2,0)</f>
        <v>#REF!</v>
      </c>
      <c r="MF18" t="e">
        <f>VLOOKUP($B18&amp;"|"&amp;MF$13,#REF!,2,0)</f>
        <v>#REF!</v>
      </c>
      <c r="MG18" t="e">
        <f>VLOOKUP($B18&amp;"|"&amp;MG$13,#REF!,2,0)</f>
        <v>#REF!</v>
      </c>
      <c r="MH18" t="e">
        <f>VLOOKUP($B18&amp;"|"&amp;MH$13,#REF!,2,0)</f>
        <v>#REF!</v>
      </c>
      <c r="MI18" t="e">
        <f>VLOOKUP($B18&amp;"|"&amp;MI$13,#REF!,2,0)</f>
        <v>#REF!</v>
      </c>
      <c r="MJ18" t="e">
        <f>VLOOKUP($B18&amp;"|"&amp;MJ$13,#REF!,2,0)</f>
        <v>#REF!</v>
      </c>
      <c r="MK18" t="e">
        <f>VLOOKUP($B18&amp;"|"&amp;MK$13,#REF!,2,0)</f>
        <v>#REF!</v>
      </c>
      <c r="ML18" t="e">
        <f>VLOOKUP($B18&amp;"|"&amp;ML$13,#REF!,2,0)</f>
        <v>#REF!</v>
      </c>
      <c r="MM18" t="e">
        <f>VLOOKUP($B18&amp;"|"&amp;MM$13,#REF!,2,0)</f>
        <v>#REF!</v>
      </c>
      <c r="MN18" t="e">
        <f>VLOOKUP($B18&amp;"|"&amp;MN$13,#REF!,2,0)</f>
        <v>#REF!</v>
      </c>
      <c r="MO18" t="e">
        <f>VLOOKUP($B18&amp;"|"&amp;MO$13,#REF!,2,0)</f>
        <v>#REF!</v>
      </c>
      <c r="MP18" t="e">
        <f>VLOOKUP($B18&amp;"|"&amp;MP$13,#REF!,2,0)</f>
        <v>#REF!</v>
      </c>
      <c r="MQ18" t="e">
        <f>VLOOKUP($B18&amp;"|"&amp;MQ$13,#REF!,2,0)</f>
        <v>#REF!</v>
      </c>
      <c r="MR18" t="e">
        <f>VLOOKUP($B18&amp;"|"&amp;MR$13,#REF!,2,0)</f>
        <v>#REF!</v>
      </c>
      <c r="MS18" t="e">
        <f>VLOOKUP($B18&amp;"|"&amp;MS$13,#REF!,2,0)</f>
        <v>#REF!</v>
      </c>
      <c r="MT18" t="e">
        <f>VLOOKUP($B18&amp;"|"&amp;MT$13,#REF!,2,0)</f>
        <v>#REF!</v>
      </c>
      <c r="MU18" t="e">
        <f>VLOOKUP($B18&amp;"|"&amp;MU$13,#REF!,2,0)</f>
        <v>#REF!</v>
      </c>
      <c r="MV18" t="e">
        <f>VLOOKUP($B18&amp;"|"&amp;MV$13,#REF!,2,0)</f>
        <v>#REF!</v>
      </c>
      <c r="MW18" t="e">
        <f>VLOOKUP($B18&amp;"|"&amp;MW$13,#REF!,2,0)</f>
        <v>#REF!</v>
      </c>
      <c r="MX18" t="e">
        <f>VLOOKUP($B18&amp;"|"&amp;MX$13,#REF!,2,0)</f>
        <v>#REF!</v>
      </c>
      <c r="MY18" t="e">
        <f>VLOOKUP($B18&amp;"|"&amp;MY$13,#REF!,2,0)</f>
        <v>#REF!</v>
      </c>
      <c r="MZ18" t="e">
        <f>VLOOKUP($B18&amp;"|"&amp;MZ$13,#REF!,2,0)</f>
        <v>#REF!</v>
      </c>
      <c r="NA18" t="e">
        <f>VLOOKUP($B18&amp;"|"&amp;NA$13,#REF!,2,0)</f>
        <v>#REF!</v>
      </c>
      <c r="NB18" t="e">
        <f>VLOOKUP($B18&amp;"|"&amp;NB$13,#REF!,2,0)</f>
        <v>#REF!</v>
      </c>
      <c r="NC18" t="e">
        <f>VLOOKUP($B18&amp;"|"&amp;NC$13,#REF!,2,0)</f>
        <v>#REF!</v>
      </c>
      <c r="ND18" t="e">
        <f>VLOOKUP($B18&amp;"|"&amp;ND$13,#REF!,2,0)</f>
        <v>#REF!</v>
      </c>
      <c r="NE18" t="e">
        <f>VLOOKUP($B18&amp;"|"&amp;NE$13,#REF!,2,0)</f>
        <v>#REF!</v>
      </c>
      <c r="NF18" t="e">
        <f>VLOOKUP($B18&amp;"|"&amp;NF$13,#REF!,2,0)</f>
        <v>#REF!</v>
      </c>
      <c r="NG18" t="e">
        <f>VLOOKUP($B18&amp;"|"&amp;NG$13,#REF!,2,0)</f>
        <v>#REF!</v>
      </c>
      <c r="NH18" t="e">
        <f>VLOOKUP($B18&amp;"|"&amp;NH$13,#REF!,2,0)</f>
        <v>#REF!</v>
      </c>
      <c r="NI18" t="e">
        <f>VLOOKUP($B18&amp;"|"&amp;NI$13,#REF!,2,0)</f>
        <v>#REF!</v>
      </c>
      <c r="NJ18" t="e">
        <f>VLOOKUP($B18&amp;"|"&amp;NJ$13,#REF!,2,0)</f>
        <v>#REF!</v>
      </c>
      <c r="NK18" t="e">
        <f>VLOOKUP($B18&amp;"|"&amp;NK$13,#REF!,2,0)</f>
        <v>#REF!</v>
      </c>
      <c r="NL18" t="e">
        <f>VLOOKUP($B18&amp;"|"&amp;NL$13,#REF!,2,0)</f>
        <v>#REF!</v>
      </c>
      <c r="NM18" t="e">
        <f>VLOOKUP($B18&amp;"|"&amp;NM$13,#REF!,2,0)</f>
        <v>#REF!</v>
      </c>
      <c r="NN18" t="e">
        <f>VLOOKUP($B18&amp;"|"&amp;NN$13,#REF!,2,0)</f>
        <v>#REF!</v>
      </c>
      <c r="NO18" t="e">
        <f>VLOOKUP($B18&amp;"|"&amp;NO$13,#REF!,2,0)</f>
        <v>#REF!</v>
      </c>
      <c r="NP18" t="e">
        <f>VLOOKUP($B18&amp;"|"&amp;NP$13,#REF!,2,0)</f>
        <v>#REF!</v>
      </c>
      <c r="NQ18" t="e">
        <f>VLOOKUP($B18&amp;"|"&amp;NQ$13,#REF!,2,0)</f>
        <v>#REF!</v>
      </c>
      <c r="NR18" t="e">
        <f>VLOOKUP($B18&amp;"|"&amp;NR$13,#REF!,2,0)</f>
        <v>#REF!</v>
      </c>
      <c r="NS18" t="e">
        <f>VLOOKUP($B18&amp;"|"&amp;NS$13,#REF!,2,0)</f>
        <v>#REF!</v>
      </c>
      <c r="NT18" t="e">
        <f>VLOOKUP($B18&amp;"|"&amp;NT$13,#REF!,2,0)</f>
        <v>#REF!</v>
      </c>
      <c r="NU18" t="e">
        <f>VLOOKUP($B18&amp;"|"&amp;NU$13,#REF!,2,0)</f>
        <v>#REF!</v>
      </c>
      <c r="NV18" t="e">
        <f>VLOOKUP($B18&amp;"|"&amp;NV$13,#REF!,2,0)</f>
        <v>#REF!</v>
      </c>
      <c r="NW18" t="e">
        <f>VLOOKUP($B18&amp;"|"&amp;NW$13,#REF!,2,0)</f>
        <v>#REF!</v>
      </c>
      <c r="NX18" t="e">
        <f>VLOOKUP($B18&amp;"|"&amp;NX$13,#REF!,2,0)</f>
        <v>#REF!</v>
      </c>
      <c r="NY18" t="e">
        <f>VLOOKUP($B18&amp;"|"&amp;NY$13,#REF!,2,0)</f>
        <v>#REF!</v>
      </c>
      <c r="NZ18" t="e">
        <f>VLOOKUP($B18&amp;"|"&amp;NZ$13,#REF!,2,0)</f>
        <v>#REF!</v>
      </c>
      <c r="OA18" t="e">
        <f>VLOOKUP($B18&amp;"|"&amp;OA$13,#REF!,2,0)</f>
        <v>#REF!</v>
      </c>
      <c r="OB18" t="e">
        <f>VLOOKUP($B18&amp;"|"&amp;OB$13,#REF!,2,0)</f>
        <v>#REF!</v>
      </c>
      <c r="OC18" t="e">
        <f>VLOOKUP($B18&amp;"|"&amp;OC$13,#REF!,2,0)</f>
        <v>#REF!</v>
      </c>
      <c r="OD18" t="e">
        <f>VLOOKUP($B18&amp;"|"&amp;OD$13,#REF!,2,0)</f>
        <v>#REF!</v>
      </c>
      <c r="OE18" t="e">
        <f>VLOOKUP($B18&amp;"|"&amp;OE$13,#REF!,2,0)</f>
        <v>#REF!</v>
      </c>
      <c r="OF18" t="e">
        <f>VLOOKUP($B18&amp;"|"&amp;OF$13,#REF!,2,0)</f>
        <v>#REF!</v>
      </c>
      <c r="OG18" t="e">
        <f>VLOOKUP($B18&amp;"|"&amp;OG$13,#REF!,2,0)</f>
        <v>#REF!</v>
      </c>
      <c r="OH18" t="e">
        <f>VLOOKUP($B18&amp;"|"&amp;OH$13,#REF!,2,0)</f>
        <v>#REF!</v>
      </c>
    </row>
    <row r="19" spans="1:398">
      <c r="A19" s="3" t="s">
        <v>491</v>
      </c>
      <c r="B19" s="67" t="s">
        <v>482</v>
      </c>
      <c r="C19" t="e">
        <f>VLOOKUP($B19&amp;"|"&amp;C$13,#REF!,2,0)</f>
        <v>#REF!</v>
      </c>
      <c r="D19" t="e">
        <f>VLOOKUP($B19&amp;"|"&amp;D$13,#REF!,2,0)</f>
        <v>#REF!</v>
      </c>
      <c r="E19" t="e">
        <f>VLOOKUP($B19&amp;"|"&amp;E$13,#REF!,2,0)</f>
        <v>#REF!</v>
      </c>
      <c r="F19" t="e">
        <f>VLOOKUP($B19&amp;"|"&amp;F$13,#REF!,2,0)</f>
        <v>#REF!</v>
      </c>
      <c r="G19" t="e">
        <f>VLOOKUP($B19&amp;"|"&amp;G$13,#REF!,2,0)</f>
        <v>#REF!</v>
      </c>
      <c r="H19" t="e">
        <f>VLOOKUP($B19&amp;"|"&amp;H$13,#REF!,2,0)</f>
        <v>#REF!</v>
      </c>
      <c r="I19" t="e">
        <f>VLOOKUP($B19&amp;"|"&amp;I$13,#REF!,2,0)</f>
        <v>#REF!</v>
      </c>
      <c r="J19" t="e">
        <f>VLOOKUP($B19&amp;"|"&amp;J$13,#REF!,2,0)</f>
        <v>#REF!</v>
      </c>
      <c r="K19" t="e">
        <f>VLOOKUP($B19&amp;"|"&amp;K$13,#REF!,2,0)</f>
        <v>#REF!</v>
      </c>
      <c r="L19" t="e">
        <f>VLOOKUP($B19&amp;"|"&amp;L$13,#REF!,2,0)</f>
        <v>#REF!</v>
      </c>
      <c r="M19" t="e">
        <f>VLOOKUP($B19&amp;"|"&amp;M$13,#REF!,2,0)</f>
        <v>#REF!</v>
      </c>
      <c r="N19" t="e">
        <f>VLOOKUP($B19&amp;"|"&amp;N$13,#REF!,2,0)</f>
        <v>#REF!</v>
      </c>
      <c r="O19" t="e">
        <f>VLOOKUP($B19&amp;"|"&amp;O$13,#REF!,2,0)</f>
        <v>#REF!</v>
      </c>
      <c r="P19" t="e">
        <f>VLOOKUP($B19&amp;"|"&amp;P$13,#REF!,2,0)</f>
        <v>#REF!</v>
      </c>
      <c r="Q19" t="e">
        <f>VLOOKUP($B19&amp;"|"&amp;Q$13,#REF!,2,0)</f>
        <v>#REF!</v>
      </c>
      <c r="R19" t="e">
        <f>VLOOKUP($B19&amp;"|"&amp;R$13,#REF!,2,0)</f>
        <v>#REF!</v>
      </c>
      <c r="S19" t="e">
        <f>VLOOKUP($B19&amp;"|"&amp;S$13,#REF!,2,0)</f>
        <v>#REF!</v>
      </c>
      <c r="T19" t="e">
        <f>VLOOKUP($B19&amp;"|"&amp;T$13,#REF!,2,0)</f>
        <v>#REF!</v>
      </c>
      <c r="U19" t="e">
        <f>VLOOKUP($B19&amp;"|"&amp;U$13,#REF!,2,0)</f>
        <v>#REF!</v>
      </c>
      <c r="V19" t="e">
        <f>VLOOKUP($B19&amp;"|"&amp;V$13,#REF!,2,0)</f>
        <v>#REF!</v>
      </c>
      <c r="W19" t="e">
        <f>VLOOKUP($B19&amp;"|"&amp;W$13,#REF!,2,0)</f>
        <v>#REF!</v>
      </c>
      <c r="X19" t="e">
        <f>VLOOKUP($B19&amp;"|"&amp;X$13,#REF!,2,0)</f>
        <v>#REF!</v>
      </c>
      <c r="Y19" t="e">
        <f>VLOOKUP($B19&amp;"|"&amp;Y$13,#REF!,2,0)</f>
        <v>#REF!</v>
      </c>
      <c r="Z19" t="e">
        <f>VLOOKUP($B19&amp;"|"&amp;Z$13,#REF!,2,0)</f>
        <v>#REF!</v>
      </c>
      <c r="AA19" t="e">
        <f>VLOOKUP($B19&amp;"|"&amp;AA$13,#REF!,2,0)</f>
        <v>#REF!</v>
      </c>
      <c r="AB19" t="e">
        <f>VLOOKUP($B19&amp;"|"&amp;AB$13,#REF!,2,0)</f>
        <v>#REF!</v>
      </c>
      <c r="AC19" t="e">
        <f>VLOOKUP($B19&amp;"|"&amp;AC$13,#REF!,2,0)</f>
        <v>#REF!</v>
      </c>
      <c r="AD19" t="e">
        <f>VLOOKUP($B19&amp;"|"&amp;AD$13,#REF!,2,0)</f>
        <v>#REF!</v>
      </c>
      <c r="AE19" t="e">
        <f>VLOOKUP($B19&amp;"|"&amp;AE$13,#REF!,2,0)</f>
        <v>#REF!</v>
      </c>
      <c r="AF19" t="e">
        <f>VLOOKUP($B19&amp;"|"&amp;AF$13,#REF!,2,0)</f>
        <v>#REF!</v>
      </c>
      <c r="AG19" t="e">
        <f>VLOOKUP($B19&amp;"|"&amp;AG$13,#REF!,2,0)</f>
        <v>#REF!</v>
      </c>
      <c r="AH19" t="e">
        <f>VLOOKUP($B19&amp;"|"&amp;AH$13,#REF!,2,0)</f>
        <v>#REF!</v>
      </c>
      <c r="AI19" t="e">
        <f>VLOOKUP($B19&amp;"|"&amp;AI$13,#REF!,2,0)</f>
        <v>#REF!</v>
      </c>
      <c r="AJ19" t="e">
        <f>VLOOKUP($B19&amp;"|"&amp;AJ$13,#REF!,2,0)</f>
        <v>#REF!</v>
      </c>
      <c r="AK19" t="e">
        <f>VLOOKUP($B19&amp;"|"&amp;AK$13,#REF!,2,0)</f>
        <v>#REF!</v>
      </c>
      <c r="AL19" t="e">
        <f>VLOOKUP($B19&amp;"|"&amp;AL$13,#REF!,2,0)</f>
        <v>#REF!</v>
      </c>
      <c r="AM19" t="e">
        <f>VLOOKUP($B19&amp;"|"&amp;AM$13,#REF!,2,0)</f>
        <v>#REF!</v>
      </c>
      <c r="AN19" t="e">
        <f>VLOOKUP($B19&amp;"|"&amp;AN$13,#REF!,2,0)</f>
        <v>#REF!</v>
      </c>
      <c r="AO19" t="e">
        <f>VLOOKUP($B19&amp;"|"&amp;AO$13,#REF!,2,0)</f>
        <v>#REF!</v>
      </c>
      <c r="AP19" t="e">
        <f>VLOOKUP($B19&amp;"|"&amp;AP$13,#REF!,2,0)</f>
        <v>#REF!</v>
      </c>
      <c r="AQ19" t="e">
        <f>VLOOKUP($B19&amp;"|"&amp;AQ$13,#REF!,2,0)</f>
        <v>#REF!</v>
      </c>
      <c r="AR19" t="e">
        <f>VLOOKUP($B19&amp;"|"&amp;AR$13,#REF!,2,0)</f>
        <v>#REF!</v>
      </c>
      <c r="AS19" t="e">
        <f>VLOOKUP($B19&amp;"|"&amp;AS$13,#REF!,2,0)</f>
        <v>#REF!</v>
      </c>
      <c r="AT19" t="e">
        <f>VLOOKUP($B19&amp;"|"&amp;AT$13,#REF!,2,0)</f>
        <v>#REF!</v>
      </c>
      <c r="AU19" t="e">
        <f>VLOOKUP($B19&amp;"|"&amp;AU$13,#REF!,2,0)</f>
        <v>#REF!</v>
      </c>
      <c r="AV19" t="e">
        <f>VLOOKUP($B19&amp;"|"&amp;AV$13,#REF!,2,0)</f>
        <v>#REF!</v>
      </c>
      <c r="AW19" t="e">
        <f>VLOOKUP($B19&amp;"|"&amp;AW$13,#REF!,2,0)</f>
        <v>#REF!</v>
      </c>
      <c r="AX19" t="e">
        <f>VLOOKUP($B19&amp;"|"&amp;AX$13,#REF!,2,0)</f>
        <v>#REF!</v>
      </c>
      <c r="AY19" t="e">
        <f>VLOOKUP($B19&amp;"|"&amp;AY$13,#REF!,2,0)</f>
        <v>#REF!</v>
      </c>
      <c r="AZ19" t="e">
        <f>VLOOKUP($B19&amp;"|"&amp;AZ$13,#REF!,2,0)</f>
        <v>#REF!</v>
      </c>
      <c r="BA19" t="e">
        <f>VLOOKUP($B19&amp;"|"&amp;BA$13,#REF!,2,0)</f>
        <v>#REF!</v>
      </c>
      <c r="BB19" t="e">
        <f>VLOOKUP($B19&amp;"|"&amp;BB$13,#REF!,2,0)</f>
        <v>#REF!</v>
      </c>
      <c r="BC19" t="e">
        <f>VLOOKUP($B19&amp;"|"&amp;BC$13,#REF!,2,0)</f>
        <v>#REF!</v>
      </c>
      <c r="BD19" t="e">
        <f>VLOOKUP($B19&amp;"|"&amp;BD$13,#REF!,2,0)</f>
        <v>#REF!</v>
      </c>
      <c r="BE19" t="e">
        <f>VLOOKUP($B19&amp;"|"&amp;BE$13,#REF!,2,0)</f>
        <v>#REF!</v>
      </c>
      <c r="BF19" t="e">
        <f>VLOOKUP($B19&amp;"|"&amp;BF$13,#REF!,2,0)</f>
        <v>#REF!</v>
      </c>
      <c r="BG19" t="e">
        <f>VLOOKUP($B19&amp;"|"&amp;BG$13,#REF!,2,0)</f>
        <v>#REF!</v>
      </c>
      <c r="BH19" t="e">
        <f>VLOOKUP($B19&amp;"|"&amp;BH$13,#REF!,2,0)</f>
        <v>#REF!</v>
      </c>
      <c r="BI19" t="e">
        <f>VLOOKUP($B19&amp;"|"&amp;BI$13,#REF!,2,0)</f>
        <v>#REF!</v>
      </c>
      <c r="BJ19" t="e">
        <f>VLOOKUP($B19&amp;"|"&amp;BJ$13,#REF!,2,0)</f>
        <v>#REF!</v>
      </c>
      <c r="BK19" t="e">
        <f>VLOOKUP($B19&amp;"|"&amp;BK$13,#REF!,2,0)</f>
        <v>#REF!</v>
      </c>
      <c r="BL19" t="e">
        <f>VLOOKUP($B19&amp;"|"&amp;BL$13,#REF!,2,0)</f>
        <v>#REF!</v>
      </c>
      <c r="BM19" t="e">
        <f>VLOOKUP($B19&amp;"|"&amp;BM$13,#REF!,2,0)</f>
        <v>#REF!</v>
      </c>
      <c r="BN19" t="e">
        <f>VLOOKUP($B19&amp;"|"&amp;BN$13,#REF!,2,0)</f>
        <v>#REF!</v>
      </c>
      <c r="BO19" t="e">
        <f>VLOOKUP($B19&amp;"|"&amp;BO$13,#REF!,2,0)</f>
        <v>#REF!</v>
      </c>
      <c r="BP19" t="e">
        <f>VLOOKUP($B19&amp;"|"&amp;BP$13,#REF!,2,0)</f>
        <v>#REF!</v>
      </c>
      <c r="BQ19" t="e">
        <f>VLOOKUP($B19&amp;"|"&amp;BQ$13,#REF!,2,0)</f>
        <v>#REF!</v>
      </c>
      <c r="BR19" t="e">
        <f>VLOOKUP($B19&amp;"|"&amp;BR$13,#REF!,2,0)</f>
        <v>#REF!</v>
      </c>
      <c r="BS19" t="e">
        <f>VLOOKUP($B19&amp;"|"&amp;BS$13,#REF!,2,0)</f>
        <v>#REF!</v>
      </c>
      <c r="BT19" t="e">
        <f>VLOOKUP($B19&amp;"|"&amp;BT$13,#REF!,2,0)</f>
        <v>#REF!</v>
      </c>
      <c r="BU19" t="e">
        <f>VLOOKUP($B19&amp;"|"&amp;BU$13,#REF!,2,0)</f>
        <v>#REF!</v>
      </c>
      <c r="BV19" t="e">
        <f>VLOOKUP($B19&amp;"|"&amp;BV$13,#REF!,2,0)</f>
        <v>#REF!</v>
      </c>
      <c r="BW19" t="e">
        <f>VLOOKUP($B19&amp;"|"&amp;BW$13,#REF!,2,0)</f>
        <v>#REF!</v>
      </c>
      <c r="BX19" t="e">
        <f>VLOOKUP($B19&amp;"|"&amp;BX$13,#REF!,2,0)</f>
        <v>#REF!</v>
      </c>
      <c r="BY19" t="e">
        <f>VLOOKUP($B19&amp;"|"&amp;BY$13,#REF!,2,0)</f>
        <v>#REF!</v>
      </c>
      <c r="BZ19" t="e">
        <f>VLOOKUP($B19&amp;"|"&amp;BZ$13,#REF!,2,0)</f>
        <v>#REF!</v>
      </c>
      <c r="CA19" t="e">
        <f>VLOOKUP($B19&amp;"|"&amp;CA$13,#REF!,2,0)</f>
        <v>#REF!</v>
      </c>
      <c r="CB19" t="e">
        <f>VLOOKUP($B19&amp;"|"&amp;CB$13,#REF!,2,0)</f>
        <v>#REF!</v>
      </c>
      <c r="CC19" t="e">
        <f>VLOOKUP($B19&amp;"|"&amp;CC$13,#REF!,2,0)</f>
        <v>#REF!</v>
      </c>
      <c r="CD19" t="e">
        <f>VLOOKUP($B19&amp;"|"&amp;CD$13,#REF!,2,0)</f>
        <v>#REF!</v>
      </c>
      <c r="CE19" t="e">
        <f>VLOOKUP($B19&amp;"|"&amp;CE$13,#REF!,2,0)</f>
        <v>#REF!</v>
      </c>
      <c r="CF19" t="e">
        <f>VLOOKUP($B19&amp;"|"&amp;CF$13,#REF!,2,0)</f>
        <v>#REF!</v>
      </c>
      <c r="CG19" t="e">
        <f>VLOOKUP($B19&amp;"|"&amp;CG$13,#REF!,2,0)</f>
        <v>#REF!</v>
      </c>
      <c r="CH19" t="e">
        <f>VLOOKUP($B19&amp;"|"&amp;CH$13,#REF!,2,0)</f>
        <v>#REF!</v>
      </c>
      <c r="CI19" t="e">
        <f>VLOOKUP($B19&amp;"|"&amp;CI$13,#REF!,2,0)</f>
        <v>#REF!</v>
      </c>
      <c r="CJ19" t="e">
        <f>VLOOKUP($B19&amp;"|"&amp;CJ$13,#REF!,2,0)</f>
        <v>#REF!</v>
      </c>
      <c r="CK19" t="e">
        <f>VLOOKUP($B19&amp;"|"&amp;CK$13,#REF!,2,0)</f>
        <v>#REF!</v>
      </c>
      <c r="CL19" t="e">
        <f>VLOOKUP($B19&amp;"|"&amp;CL$13,#REF!,2,0)</f>
        <v>#REF!</v>
      </c>
      <c r="CM19" t="e">
        <f>VLOOKUP($B19&amp;"|"&amp;CM$13,#REF!,2,0)</f>
        <v>#REF!</v>
      </c>
      <c r="CN19" t="e">
        <f>VLOOKUP($B19&amp;"|"&amp;CN$13,#REF!,2,0)</f>
        <v>#REF!</v>
      </c>
      <c r="CO19" t="e">
        <f>VLOOKUP($B19&amp;"|"&amp;CO$13,#REF!,2,0)</f>
        <v>#REF!</v>
      </c>
      <c r="CP19" t="e">
        <f>VLOOKUP($B19&amp;"|"&amp;CP$13,#REF!,2,0)</f>
        <v>#REF!</v>
      </c>
      <c r="CQ19" t="e">
        <f>VLOOKUP($B19&amp;"|"&amp;CQ$13,#REF!,2,0)</f>
        <v>#REF!</v>
      </c>
      <c r="CR19" t="e">
        <f>VLOOKUP($B19&amp;"|"&amp;CR$13,#REF!,2,0)</f>
        <v>#REF!</v>
      </c>
      <c r="CS19" t="e">
        <f>VLOOKUP($B19&amp;"|"&amp;CS$13,#REF!,2,0)</f>
        <v>#REF!</v>
      </c>
      <c r="CT19" t="e">
        <f>VLOOKUP($B19&amp;"|"&amp;CT$13,#REF!,2,0)</f>
        <v>#REF!</v>
      </c>
      <c r="CU19" t="e">
        <f>VLOOKUP($B19&amp;"|"&amp;CU$13,#REF!,2,0)</f>
        <v>#REF!</v>
      </c>
      <c r="CV19" t="e">
        <f>VLOOKUP($B19&amp;"|"&amp;CV$13,#REF!,2,0)</f>
        <v>#REF!</v>
      </c>
      <c r="CW19" t="e">
        <f>VLOOKUP($B19&amp;"|"&amp;CW$13,#REF!,2,0)</f>
        <v>#REF!</v>
      </c>
      <c r="CX19" t="e">
        <f>VLOOKUP($B19&amp;"|"&amp;CX$13,#REF!,2,0)</f>
        <v>#REF!</v>
      </c>
      <c r="CY19" t="e">
        <f>VLOOKUP($B19&amp;"|"&amp;CY$13,#REF!,2,0)</f>
        <v>#REF!</v>
      </c>
      <c r="CZ19" t="e">
        <f>VLOOKUP($B19&amp;"|"&amp;CZ$13,#REF!,2,0)</f>
        <v>#REF!</v>
      </c>
      <c r="DA19" t="e">
        <f>VLOOKUP($B19&amp;"|"&amp;DA$13,#REF!,2,0)</f>
        <v>#REF!</v>
      </c>
      <c r="DB19" t="e">
        <f>VLOOKUP($B19&amp;"|"&amp;DB$13,#REF!,2,0)</f>
        <v>#REF!</v>
      </c>
      <c r="DC19" t="e">
        <f>VLOOKUP($B19&amp;"|"&amp;DC$13,#REF!,2,0)</f>
        <v>#REF!</v>
      </c>
      <c r="DD19" t="e">
        <f>VLOOKUP($B19&amp;"|"&amp;DD$13,#REF!,2,0)</f>
        <v>#REF!</v>
      </c>
      <c r="DE19" t="e">
        <f>VLOOKUP($B19&amp;"|"&amp;DE$13,#REF!,2,0)</f>
        <v>#REF!</v>
      </c>
      <c r="DF19" t="e">
        <f>VLOOKUP($B19&amp;"|"&amp;DF$13,#REF!,2,0)</f>
        <v>#REF!</v>
      </c>
      <c r="DG19" t="e">
        <f>VLOOKUP($B19&amp;"|"&amp;DG$13,#REF!,2,0)</f>
        <v>#REF!</v>
      </c>
      <c r="DH19" t="e">
        <f>VLOOKUP($B19&amp;"|"&amp;DH$13,#REF!,2,0)</f>
        <v>#REF!</v>
      </c>
      <c r="DI19" t="e">
        <f>VLOOKUP($B19&amp;"|"&amp;DI$13,#REF!,2,0)</f>
        <v>#REF!</v>
      </c>
      <c r="DJ19" t="e">
        <f>VLOOKUP($B19&amp;"|"&amp;DJ$13,#REF!,2,0)</f>
        <v>#REF!</v>
      </c>
      <c r="DK19" t="e">
        <f>VLOOKUP($B19&amp;"|"&amp;DK$13,#REF!,2,0)</f>
        <v>#REF!</v>
      </c>
      <c r="DL19" t="e">
        <f>VLOOKUP($B19&amp;"|"&amp;DL$13,#REF!,2,0)</f>
        <v>#REF!</v>
      </c>
      <c r="DM19" t="e">
        <f>VLOOKUP($B19&amp;"|"&amp;DM$13,#REF!,2,0)</f>
        <v>#REF!</v>
      </c>
      <c r="DN19" t="e">
        <f>VLOOKUP($B19&amp;"|"&amp;DN$13,#REF!,2,0)</f>
        <v>#REF!</v>
      </c>
      <c r="DO19" t="e">
        <f>VLOOKUP($B19&amp;"|"&amp;DO$13,#REF!,2,0)</f>
        <v>#REF!</v>
      </c>
      <c r="DP19" t="e">
        <f>VLOOKUP($B19&amp;"|"&amp;DP$13,#REF!,2,0)</f>
        <v>#REF!</v>
      </c>
      <c r="DQ19" t="e">
        <f>VLOOKUP($B19&amp;"|"&amp;DQ$13,#REF!,2,0)</f>
        <v>#REF!</v>
      </c>
      <c r="DR19" t="e">
        <f>VLOOKUP($B19&amp;"|"&amp;DR$13,#REF!,2,0)</f>
        <v>#REF!</v>
      </c>
      <c r="DS19" t="e">
        <f>VLOOKUP($B19&amp;"|"&amp;DS$13,#REF!,2,0)</f>
        <v>#REF!</v>
      </c>
      <c r="DT19" t="e">
        <f>VLOOKUP($B19&amp;"|"&amp;DT$13,#REF!,2,0)</f>
        <v>#REF!</v>
      </c>
      <c r="DU19" t="e">
        <f>VLOOKUP($B19&amp;"|"&amp;DU$13,#REF!,2,0)</f>
        <v>#REF!</v>
      </c>
      <c r="DV19" t="e">
        <f>VLOOKUP($B19&amp;"|"&amp;DV$13,#REF!,2,0)</f>
        <v>#REF!</v>
      </c>
      <c r="DW19" t="e">
        <f>VLOOKUP($B19&amp;"|"&amp;DW$13,#REF!,2,0)</f>
        <v>#REF!</v>
      </c>
      <c r="DX19" t="e">
        <f>VLOOKUP($B19&amp;"|"&amp;DX$13,#REF!,2,0)</f>
        <v>#REF!</v>
      </c>
      <c r="DY19" t="e">
        <f>VLOOKUP($B19&amp;"|"&amp;DY$13,#REF!,2,0)</f>
        <v>#REF!</v>
      </c>
      <c r="DZ19" t="e">
        <f>VLOOKUP($B19&amp;"|"&amp;DZ$13,#REF!,2,0)</f>
        <v>#REF!</v>
      </c>
      <c r="EA19" t="e">
        <f>VLOOKUP($B19&amp;"|"&amp;EA$13,#REF!,2,0)</f>
        <v>#REF!</v>
      </c>
      <c r="EB19" t="e">
        <f>VLOOKUP($B19&amp;"|"&amp;EB$13,#REF!,2,0)</f>
        <v>#REF!</v>
      </c>
      <c r="EC19" t="e">
        <f>VLOOKUP($B19&amp;"|"&amp;EC$13,#REF!,2,0)</f>
        <v>#REF!</v>
      </c>
      <c r="ED19" t="e">
        <f>VLOOKUP($B19&amp;"|"&amp;ED$13,#REF!,2,0)</f>
        <v>#REF!</v>
      </c>
      <c r="EE19" t="e">
        <f>VLOOKUP($B19&amp;"|"&amp;EE$13,#REF!,2,0)</f>
        <v>#REF!</v>
      </c>
      <c r="EF19" t="e">
        <f>VLOOKUP($B19&amp;"|"&amp;EF$13,#REF!,2,0)</f>
        <v>#REF!</v>
      </c>
      <c r="EG19" t="e">
        <f>VLOOKUP($B19&amp;"|"&amp;EG$13,#REF!,2,0)</f>
        <v>#REF!</v>
      </c>
      <c r="EH19" t="e">
        <f>VLOOKUP($B19&amp;"|"&amp;EH$13,#REF!,2,0)</f>
        <v>#REF!</v>
      </c>
      <c r="EI19" t="e">
        <f>VLOOKUP($B19&amp;"|"&amp;EI$13,#REF!,2,0)</f>
        <v>#REF!</v>
      </c>
      <c r="EJ19" t="e">
        <f>VLOOKUP($B19&amp;"|"&amp;EJ$13,#REF!,2,0)</f>
        <v>#REF!</v>
      </c>
      <c r="EK19" t="e">
        <f>VLOOKUP($B19&amp;"|"&amp;EK$13,#REF!,2,0)</f>
        <v>#REF!</v>
      </c>
      <c r="EL19" t="e">
        <f>VLOOKUP($B19&amp;"|"&amp;EL$13,#REF!,2,0)</f>
        <v>#REF!</v>
      </c>
      <c r="EM19" t="e">
        <f>VLOOKUP($B19&amp;"|"&amp;EM$13,#REF!,2,0)</f>
        <v>#REF!</v>
      </c>
      <c r="EN19" t="e">
        <f>VLOOKUP($B19&amp;"|"&amp;EN$13,#REF!,2,0)</f>
        <v>#REF!</v>
      </c>
      <c r="EO19" t="e">
        <f>VLOOKUP($B19&amp;"|"&amp;EO$13,#REF!,2,0)</f>
        <v>#REF!</v>
      </c>
      <c r="EP19" t="e">
        <f>VLOOKUP($B19&amp;"|"&amp;EP$13,#REF!,2,0)</f>
        <v>#REF!</v>
      </c>
      <c r="EQ19" t="e">
        <f>VLOOKUP($B19&amp;"|"&amp;EQ$13,#REF!,2,0)</f>
        <v>#REF!</v>
      </c>
      <c r="ER19" t="e">
        <f>VLOOKUP($B19&amp;"|"&amp;ER$13,#REF!,2,0)</f>
        <v>#REF!</v>
      </c>
      <c r="ES19" t="e">
        <f>VLOOKUP($B19&amp;"|"&amp;ES$13,#REF!,2,0)</f>
        <v>#REF!</v>
      </c>
      <c r="ET19" t="e">
        <f>VLOOKUP($B19&amp;"|"&amp;ET$13,#REF!,2,0)</f>
        <v>#REF!</v>
      </c>
      <c r="EU19" t="e">
        <f>VLOOKUP($B19&amp;"|"&amp;EU$13,#REF!,2,0)</f>
        <v>#REF!</v>
      </c>
      <c r="EV19" t="e">
        <f>VLOOKUP($B19&amp;"|"&amp;EV$13,#REF!,2,0)</f>
        <v>#REF!</v>
      </c>
      <c r="EW19" t="e">
        <f>VLOOKUP($B19&amp;"|"&amp;EW$13,#REF!,2,0)</f>
        <v>#REF!</v>
      </c>
      <c r="EX19" t="e">
        <f>VLOOKUP($B19&amp;"|"&amp;EX$13,#REF!,2,0)</f>
        <v>#REF!</v>
      </c>
      <c r="EY19" t="e">
        <f>VLOOKUP($B19&amp;"|"&amp;EY$13,#REF!,2,0)</f>
        <v>#REF!</v>
      </c>
      <c r="EZ19" t="e">
        <f>VLOOKUP($B19&amp;"|"&amp;EZ$13,#REF!,2,0)</f>
        <v>#REF!</v>
      </c>
      <c r="FA19" t="e">
        <f>VLOOKUP($B19&amp;"|"&amp;FA$13,#REF!,2,0)</f>
        <v>#REF!</v>
      </c>
      <c r="FB19" t="e">
        <f>VLOOKUP($B19&amp;"|"&amp;FB$13,#REF!,2,0)</f>
        <v>#REF!</v>
      </c>
      <c r="FC19" t="e">
        <f>VLOOKUP($B19&amp;"|"&amp;FC$13,#REF!,2,0)</f>
        <v>#REF!</v>
      </c>
      <c r="FD19" t="e">
        <f>VLOOKUP($B19&amp;"|"&amp;FD$13,#REF!,2,0)</f>
        <v>#REF!</v>
      </c>
      <c r="FE19" t="e">
        <f>VLOOKUP($B19&amp;"|"&amp;FE$13,#REF!,2,0)</f>
        <v>#REF!</v>
      </c>
      <c r="FF19" t="e">
        <f>VLOOKUP($B19&amp;"|"&amp;FF$13,#REF!,2,0)</f>
        <v>#REF!</v>
      </c>
      <c r="FG19" t="e">
        <f>VLOOKUP($B19&amp;"|"&amp;FG$13,#REF!,2,0)</f>
        <v>#REF!</v>
      </c>
      <c r="FH19" t="e">
        <f>VLOOKUP($B19&amp;"|"&amp;FH$13,#REF!,2,0)</f>
        <v>#REF!</v>
      </c>
      <c r="FI19" t="e">
        <f>VLOOKUP($B19&amp;"|"&amp;FI$13,#REF!,2,0)</f>
        <v>#REF!</v>
      </c>
      <c r="FJ19" t="e">
        <f>VLOOKUP($B19&amp;"|"&amp;FJ$13,#REF!,2,0)</f>
        <v>#REF!</v>
      </c>
      <c r="FK19" t="e">
        <f>VLOOKUP($B19&amp;"|"&amp;FK$13,#REF!,2,0)</f>
        <v>#REF!</v>
      </c>
      <c r="FL19" t="e">
        <f>VLOOKUP($B19&amp;"|"&amp;FL$13,#REF!,2,0)</f>
        <v>#REF!</v>
      </c>
      <c r="FM19" t="e">
        <f>VLOOKUP($B19&amp;"|"&amp;FM$13,#REF!,2,0)</f>
        <v>#REF!</v>
      </c>
      <c r="FN19" t="e">
        <f>VLOOKUP($B19&amp;"|"&amp;FN$13,#REF!,2,0)</f>
        <v>#REF!</v>
      </c>
      <c r="FO19" t="e">
        <f>VLOOKUP($B19&amp;"|"&amp;FO$13,#REF!,2,0)</f>
        <v>#REF!</v>
      </c>
      <c r="FP19" t="e">
        <f>VLOOKUP($B19&amp;"|"&amp;FP$13,#REF!,2,0)</f>
        <v>#REF!</v>
      </c>
      <c r="FQ19" t="e">
        <f>VLOOKUP($B19&amp;"|"&amp;FQ$13,#REF!,2,0)</f>
        <v>#REF!</v>
      </c>
      <c r="FR19" t="e">
        <f>VLOOKUP($B19&amp;"|"&amp;FR$13,#REF!,2,0)</f>
        <v>#REF!</v>
      </c>
      <c r="FS19" t="e">
        <f>VLOOKUP($B19&amp;"|"&amp;FS$13,#REF!,2,0)</f>
        <v>#REF!</v>
      </c>
      <c r="FT19" t="e">
        <f>VLOOKUP($B19&amp;"|"&amp;FT$13,#REF!,2,0)</f>
        <v>#REF!</v>
      </c>
      <c r="FU19" t="e">
        <f>VLOOKUP($B19&amp;"|"&amp;FU$13,#REF!,2,0)</f>
        <v>#REF!</v>
      </c>
      <c r="FV19" t="e">
        <f>VLOOKUP($B19&amp;"|"&amp;FV$13,#REF!,2,0)</f>
        <v>#REF!</v>
      </c>
      <c r="FW19" t="e">
        <f>VLOOKUP($B19&amp;"|"&amp;FW$13,#REF!,2,0)</f>
        <v>#REF!</v>
      </c>
      <c r="FX19" t="e">
        <f>VLOOKUP($B19&amp;"|"&amp;FX$13,#REF!,2,0)</f>
        <v>#REF!</v>
      </c>
      <c r="FY19" t="e">
        <f>VLOOKUP($B19&amp;"|"&amp;FY$13,#REF!,2,0)</f>
        <v>#REF!</v>
      </c>
      <c r="FZ19" t="e">
        <f>VLOOKUP($B19&amp;"|"&amp;FZ$13,#REF!,2,0)</f>
        <v>#REF!</v>
      </c>
      <c r="GA19" t="e">
        <f>VLOOKUP($B19&amp;"|"&amp;GA$13,#REF!,2,0)</f>
        <v>#REF!</v>
      </c>
      <c r="GB19" t="e">
        <f>VLOOKUP($B19&amp;"|"&amp;GB$13,#REF!,2,0)</f>
        <v>#REF!</v>
      </c>
      <c r="GC19" t="e">
        <f>VLOOKUP($B19&amp;"|"&amp;GC$13,#REF!,2,0)</f>
        <v>#REF!</v>
      </c>
      <c r="GD19" t="e">
        <f>VLOOKUP($B19&amp;"|"&amp;GD$13,#REF!,2,0)</f>
        <v>#REF!</v>
      </c>
      <c r="GE19" t="e">
        <f>VLOOKUP($B19&amp;"|"&amp;GE$13,#REF!,2,0)</f>
        <v>#REF!</v>
      </c>
      <c r="GF19" t="e">
        <f>VLOOKUP($B19&amp;"|"&amp;GF$13,#REF!,2,0)</f>
        <v>#REF!</v>
      </c>
      <c r="GG19" t="e">
        <f>VLOOKUP($B19&amp;"|"&amp;GG$13,#REF!,2,0)</f>
        <v>#REF!</v>
      </c>
      <c r="GH19" t="e">
        <f>VLOOKUP($B19&amp;"|"&amp;GH$13,#REF!,2,0)</f>
        <v>#REF!</v>
      </c>
      <c r="GI19" t="e">
        <f>VLOOKUP($B19&amp;"|"&amp;GI$13,#REF!,2,0)</f>
        <v>#REF!</v>
      </c>
      <c r="GJ19" t="e">
        <f>VLOOKUP($B19&amp;"|"&amp;GJ$13,#REF!,2,0)</f>
        <v>#REF!</v>
      </c>
      <c r="GK19" t="e">
        <f>VLOOKUP($B19&amp;"|"&amp;GK$13,#REF!,2,0)</f>
        <v>#REF!</v>
      </c>
      <c r="GL19" t="e">
        <f>VLOOKUP($B19&amp;"|"&amp;GL$13,#REF!,2,0)</f>
        <v>#REF!</v>
      </c>
      <c r="GM19" t="e">
        <f>VLOOKUP($B19&amp;"|"&amp;GM$13,#REF!,2,0)</f>
        <v>#REF!</v>
      </c>
      <c r="GN19" t="e">
        <f>VLOOKUP($B19&amp;"|"&amp;GN$13,#REF!,2,0)</f>
        <v>#REF!</v>
      </c>
      <c r="GO19" t="e">
        <f>VLOOKUP($B19&amp;"|"&amp;GO$13,#REF!,2,0)</f>
        <v>#REF!</v>
      </c>
      <c r="GP19" t="e">
        <f>VLOOKUP($B19&amp;"|"&amp;GP$13,#REF!,2,0)</f>
        <v>#REF!</v>
      </c>
      <c r="GQ19" t="e">
        <f>VLOOKUP($B19&amp;"|"&amp;GQ$13,#REF!,2,0)</f>
        <v>#REF!</v>
      </c>
      <c r="GR19" t="e">
        <f>VLOOKUP($B19&amp;"|"&amp;GR$13,#REF!,2,0)</f>
        <v>#REF!</v>
      </c>
      <c r="GS19" t="e">
        <f>VLOOKUP($B19&amp;"|"&amp;GS$13,#REF!,2,0)</f>
        <v>#REF!</v>
      </c>
      <c r="GT19" t="e">
        <f>VLOOKUP($B19&amp;"|"&amp;GT$13,#REF!,2,0)</f>
        <v>#REF!</v>
      </c>
      <c r="GU19" t="e">
        <f>VLOOKUP($B19&amp;"|"&amp;GU$13,#REF!,2,0)</f>
        <v>#REF!</v>
      </c>
      <c r="GV19" t="e">
        <f>VLOOKUP($B19&amp;"|"&amp;GV$13,#REF!,2,0)</f>
        <v>#REF!</v>
      </c>
      <c r="GW19" t="e">
        <f>VLOOKUP($B19&amp;"|"&amp;GW$13,#REF!,2,0)</f>
        <v>#REF!</v>
      </c>
      <c r="GX19" t="e">
        <f>VLOOKUP($B19&amp;"|"&amp;GX$13,#REF!,2,0)</f>
        <v>#REF!</v>
      </c>
      <c r="GY19" t="e">
        <f>VLOOKUP($B19&amp;"|"&amp;GY$13,#REF!,2,0)</f>
        <v>#REF!</v>
      </c>
      <c r="GZ19" t="e">
        <f>VLOOKUP($B19&amp;"|"&amp;GZ$13,#REF!,2,0)</f>
        <v>#REF!</v>
      </c>
      <c r="HA19" t="e">
        <f>VLOOKUP($B19&amp;"|"&amp;HA$13,#REF!,2,0)</f>
        <v>#REF!</v>
      </c>
      <c r="HB19" t="e">
        <f>VLOOKUP($B19&amp;"|"&amp;HB$13,#REF!,2,0)</f>
        <v>#REF!</v>
      </c>
      <c r="HC19" t="e">
        <f>VLOOKUP($B19&amp;"|"&amp;HC$13,#REF!,2,0)</f>
        <v>#REF!</v>
      </c>
      <c r="HD19" t="e">
        <f>VLOOKUP($B19&amp;"|"&amp;HD$13,#REF!,2,0)</f>
        <v>#REF!</v>
      </c>
      <c r="HE19" t="e">
        <f>VLOOKUP($B19&amp;"|"&amp;HE$13,#REF!,2,0)</f>
        <v>#REF!</v>
      </c>
      <c r="HF19" t="e">
        <f>VLOOKUP($B19&amp;"|"&amp;HF$13,#REF!,2,0)</f>
        <v>#REF!</v>
      </c>
      <c r="HG19" t="e">
        <f>VLOOKUP($B19&amp;"|"&amp;HG$13,#REF!,2,0)</f>
        <v>#REF!</v>
      </c>
      <c r="HH19" t="e">
        <f>VLOOKUP($B19&amp;"|"&amp;HH$13,#REF!,2,0)</f>
        <v>#REF!</v>
      </c>
      <c r="HI19" t="e">
        <f>VLOOKUP($B19&amp;"|"&amp;HI$13,#REF!,2,0)</f>
        <v>#REF!</v>
      </c>
      <c r="HJ19" t="e">
        <f>VLOOKUP($B19&amp;"|"&amp;HJ$13,#REF!,2,0)</f>
        <v>#REF!</v>
      </c>
      <c r="HK19" t="e">
        <f>VLOOKUP($B19&amp;"|"&amp;HK$13,#REF!,2,0)</f>
        <v>#REF!</v>
      </c>
      <c r="HL19" t="e">
        <f>VLOOKUP($B19&amp;"|"&amp;HL$13,#REF!,2,0)</f>
        <v>#REF!</v>
      </c>
      <c r="HM19" t="e">
        <f>VLOOKUP($B19&amp;"|"&amp;HM$13,#REF!,2,0)</f>
        <v>#REF!</v>
      </c>
      <c r="HN19" t="e">
        <f>VLOOKUP($B19&amp;"|"&amp;HN$13,#REF!,2,0)</f>
        <v>#REF!</v>
      </c>
      <c r="HO19" t="e">
        <f>VLOOKUP($B19&amp;"|"&amp;HO$13,#REF!,2,0)</f>
        <v>#REF!</v>
      </c>
      <c r="HP19" t="e">
        <f>VLOOKUP($B19&amp;"|"&amp;HP$13,#REF!,2,0)</f>
        <v>#REF!</v>
      </c>
      <c r="HQ19" t="e">
        <f>VLOOKUP($B19&amp;"|"&amp;HQ$13,#REF!,2,0)</f>
        <v>#REF!</v>
      </c>
      <c r="HR19" t="e">
        <f>VLOOKUP($B19&amp;"|"&amp;HR$13,#REF!,2,0)</f>
        <v>#REF!</v>
      </c>
      <c r="HS19" t="e">
        <f>VLOOKUP($B19&amp;"|"&amp;HS$13,#REF!,2,0)</f>
        <v>#REF!</v>
      </c>
      <c r="HT19" t="e">
        <f>VLOOKUP($B19&amp;"|"&amp;HT$13,#REF!,2,0)</f>
        <v>#REF!</v>
      </c>
      <c r="HU19" t="e">
        <f>VLOOKUP($B19&amp;"|"&amp;HU$13,#REF!,2,0)</f>
        <v>#REF!</v>
      </c>
      <c r="HV19" t="e">
        <f>VLOOKUP($B19&amp;"|"&amp;HV$13,#REF!,2,0)</f>
        <v>#REF!</v>
      </c>
      <c r="HW19" t="e">
        <f>VLOOKUP($B19&amp;"|"&amp;HW$13,#REF!,2,0)</f>
        <v>#REF!</v>
      </c>
      <c r="HX19" t="e">
        <f>VLOOKUP($B19&amp;"|"&amp;HX$13,#REF!,2,0)</f>
        <v>#REF!</v>
      </c>
      <c r="HY19" t="e">
        <f>VLOOKUP($B19&amp;"|"&amp;HY$13,#REF!,2,0)</f>
        <v>#REF!</v>
      </c>
      <c r="HZ19" t="e">
        <f>VLOOKUP($B19&amp;"|"&amp;HZ$13,#REF!,2,0)</f>
        <v>#REF!</v>
      </c>
      <c r="IA19" t="e">
        <f>VLOOKUP($B19&amp;"|"&amp;IA$13,#REF!,2,0)</f>
        <v>#REF!</v>
      </c>
      <c r="IB19" t="e">
        <f>VLOOKUP($B19&amp;"|"&amp;IB$13,#REF!,2,0)</f>
        <v>#REF!</v>
      </c>
      <c r="IC19" t="e">
        <f>VLOOKUP($B19&amp;"|"&amp;IC$13,#REF!,2,0)</f>
        <v>#REF!</v>
      </c>
      <c r="ID19" t="e">
        <f>VLOOKUP($B19&amp;"|"&amp;ID$13,#REF!,2,0)</f>
        <v>#REF!</v>
      </c>
      <c r="IE19" t="e">
        <f>VLOOKUP($B19&amp;"|"&amp;IE$13,#REF!,2,0)</f>
        <v>#REF!</v>
      </c>
      <c r="IF19" t="e">
        <f>VLOOKUP($B19&amp;"|"&amp;IF$13,#REF!,2,0)</f>
        <v>#REF!</v>
      </c>
      <c r="IG19" t="e">
        <f>VLOOKUP($B19&amp;"|"&amp;IG$13,#REF!,2,0)</f>
        <v>#REF!</v>
      </c>
      <c r="IH19" t="e">
        <f>VLOOKUP($B19&amp;"|"&amp;IH$13,#REF!,2,0)</f>
        <v>#REF!</v>
      </c>
      <c r="II19" t="e">
        <f>VLOOKUP($B19&amp;"|"&amp;II$13,#REF!,2,0)</f>
        <v>#REF!</v>
      </c>
      <c r="IJ19" t="e">
        <f>VLOOKUP($B19&amp;"|"&amp;IJ$13,#REF!,2,0)</f>
        <v>#REF!</v>
      </c>
      <c r="IK19" t="e">
        <f>VLOOKUP($B19&amp;"|"&amp;IK$13,#REF!,2,0)</f>
        <v>#REF!</v>
      </c>
      <c r="IL19" t="e">
        <f>VLOOKUP($B19&amp;"|"&amp;IL$13,#REF!,2,0)</f>
        <v>#REF!</v>
      </c>
      <c r="IM19" t="e">
        <f>VLOOKUP($B19&amp;"|"&amp;IM$13,#REF!,2,0)</f>
        <v>#REF!</v>
      </c>
      <c r="IN19" t="e">
        <f>VLOOKUP($B19&amp;"|"&amp;IN$13,#REF!,2,0)</f>
        <v>#REF!</v>
      </c>
      <c r="IO19" t="e">
        <f>VLOOKUP($B19&amp;"|"&amp;IO$13,#REF!,2,0)</f>
        <v>#REF!</v>
      </c>
      <c r="IP19" t="e">
        <f>VLOOKUP($B19&amp;"|"&amp;IP$13,#REF!,2,0)</f>
        <v>#REF!</v>
      </c>
      <c r="IQ19" t="e">
        <f>VLOOKUP($B19&amp;"|"&amp;IQ$13,#REF!,2,0)</f>
        <v>#REF!</v>
      </c>
      <c r="IR19" t="e">
        <f>VLOOKUP($B19&amp;"|"&amp;IR$13,#REF!,2,0)</f>
        <v>#REF!</v>
      </c>
      <c r="IS19" t="e">
        <f>VLOOKUP($B19&amp;"|"&amp;IS$13,#REF!,2,0)</f>
        <v>#REF!</v>
      </c>
      <c r="IT19" t="e">
        <f>VLOOKUP($B19&amp;"|"&amp;IT$13,#REF!,2,0)</f>
        <v>#REF!</v>
      </c>
      <c r="IU19" t="e">
        <f>VLOOKUP($B19&amp;"|"&amp;IU$13,#REF!,2,0)</f>
        <v>#REF!</v>
      </c>
      <c r="IV19" t="e">
        <f>VLOOKUP($B19&amp;"|"&amp;IV$13,#REF!,2,0)</f>
        <v>#REF!</v>
      </c>
      <c r="IW19" t="e">
        <f>VLOOKUP($B19&amp;"|"&amp;IW$13,#REF!,2,0)</f>
        <v>#REF!</v>
      </c>
      <c r="IX19" t="e">
        <f>VLOOKUP($B19&amp;"|"&amp;IX$13,#REF!,2,0)</f>
        <v>#REF!</v>
      </c>
      <c r="IY19" t="e">
        <f>VLOOKUP($B19&amp;"|"&amp;IY$13,#REF!,2,0)</f>
        <v>#REF!</v>
      </c>
      <c r="IZ19" t="e">
        <f>VLOOKUP($B19&amp;"|"&amp;IZ$13,#REF!,2,0)</f>
        <v>#REF!</v>
      </c>
      <c r="JA19" t="e">
        <f>VLOOKUP($B19&amp;"|"&amp;JA$13,#REF!,2,0)</f>
        <v>#REF!</v>
      </c>
      <c r="JB19" t="e">
        <f>VLOOKUP($B19&amp;"|"&amp;JB$13,#REF!,2,0)</f>
        <v>#REF!</v>
      </c>
      <c r="JC19" t="e">
        <f>VLOOKUP($B19&amp;"|"&amp;JC$13,#REF!,2,0)</f>
        <v>#REF!</v>
      </c>
      <c r="JD19" t="e">
        <f>VLOOKUP($B19&amp;"|"&amp;JD$13,#REF!,2,0)</f>
        <v>#REF!</v>
      </c>
      <c r="JE19" t="e">
        <f>VLOOKUP($B19&amp;"|"&amp;JE$13,#REF!,2,0)</f>
        <v>#REF!</v>
      </c>
      <c r="JF19" t="e">
        <f>VLOOKUP($B19&amp;"|"&amp;JF$13,#REF!,2,0)</f>
        <v>#REF!</v>
      </c>
      <c r="JG19" t="e">
        <f>VLOOKUP($B19&amp;"|"&amp;JG$13,#REF!,2,0)</f>
        <v>#REF!</v>
      </c>
      <c r="JH19" t="e">
        <f>VLOOKUP($B19&amp;"|"&amp;JH$13,#REF!,2,0)</f>
        <v>#REF!</v>
      </c>
      <c r="JI19" t="e">
        <f>VLOOKUP($B19&amp;"|"&amp;JI$13,#REF!,2,0)</f>
        <v>#REF!</v>
      </c>
      <c r="JJ19" t="e">
        <f>VLOOKUP($B19&amp;"|"&amp;JJ$13,#REF!,2,0)</f>
        <v>#REF!</v>
      </c>
      <c r="JK19" t="e">
        <f>VLOOKUP($B19&amp;"|"&amp;JK$13,#REF!,2,0)</f>
        <v>#REF!</v>
      </c>
      <c r="JL19" t="e">
        <f>VLOOKUP($B19&amp;"|"&amp;JL$13,#REF!,2,0)</f>
        <v>#REF!</v>
      </c>
      <c r="JM19" t="e">
        <f>VLOOKUP($B19&amp;"|"&amp;JM$13,#REF!,2,0)</f>
        <v>#REF!</v>
      </c>
      <c r="JN19" t="e">
        <f>VLOOKUP($B19&amp;"|"&amp;JN$13,#REF!,2,0)</f>
        <v>#REF!</v>
      </c>
      <c r="JO19" t="e">
        <f>VLOOKUP($B19&amp;"|"&amp;JO$13,#REF!,2,0)</f>
        <v>#REF!</v>
      </c>
      <c r="JP19" t="e">
        <f>VLOOKUP($B19&amp;"|"&amp;JP$13,#REF!,2,0)</f>
        <v>#REF!</v>
      </c>
      <c r="JQ19" t="e">
        <f>VLOOKUP($B19&amp;"|"&amp;JQ$13,#REF!,2,0)</f>
        <v>#REF!</v>
      </c>
      <c r="JR19" t="e">
        <f>VLOOKUP($B19&amp;"|"&amp;JR$13,#REF!,2,0)</f>
        <v>#REF!</v>
      </c>
      <c r="JS19" t="e">
        <f>VLOOKUP($B19&amp;"|"&amp;JS$13,#REF!,2,0)</f>
        <v>#REF!</v>
      </c>
      <c r="JT19" t="e">
        <f>VLOOKUP($B19&amp;"|"&amp;JT$13,#REF!,2,0)</f>
        <v>#REF!</v>
      </c>
      <c r="JU19" t="e">
        <f>VLOOKUP($B19&amp;"|"&amp;JU$13,#REF!,2,0)</f>
        <v>#REF!</v>
      </c>
      <c r="JV19" t="e">
        <f>VLOOKUP($B19&amp;"|"&amp;JV$13,#REF!,2,0)</f>
        <v>#REF!</v>
      </c>
      <c r="JW19" t="e">
        <f>VLOOKUP($B19&amp;"|"&amp;JW$13,#REF!,2,0)</f>
        <v>#REF!</v>
      </c>
      <c r="JX19" t="e">
        <f>VLOOKUP($B19&amp;"|"&amp;JX$13,#REF!,2,0)</f>
        <v>#REF!</v>
      </c>
      <c r="JY19" t="e">
        <f>VLOOKUP($B19&amp;"|"&amp;JY$13,#REF!,2,0)</f>
        <v>#REF!</v>
      </c>
      <c r="JZ19" t="e">
        <f>VLOOKUP($B19&amp;"|"&amp;JZ$13,#REF!,2,0)</f>
        <v>#REF!</v>
      </c>
      <c r="KA19" t="e">
        <f>VLOOKUP($B19&amp;"|"&amp;KA$13,#REF!,2,0)</f>
        <v>#REF!</v>
      </c>
      <c r="KB19" t="e">
        <f>VLOOKUP($B19&amp;"|"&amp;KB$13,#REF!,2,0)</f>
        <v>#REF!</v>
      </c>
      <c r="KC19" t="e">
        <f>VLOOKUP($B19&amp;"|"&amp;KC$13,#REF!,2,0)</f>
        <v>#REF!</v>
      </c>
      <c r="KD19" t="e">
        <f>VLOOKUP($B19&amp;"|"&amp;KD$13,#REF!,2,0)</f>
        <v>#REF!</v>
      </c>
      <c r="KE19" t="e">
        <f>VLOOKUP($B19&amp;"|"&amp;KE$13,#REF!,2,0)</f>
        <v>#REF!</v>
      </c>
      <c r="KF19" t="e">
        <f>VLOOKUP($B19&amp;"|"&amp;KF$13,#REF!,2,0)</f>
        <v>#REF!</v>
      </c>
      <c r="KG19" t="e">
        <f>VLOOKUP($B19&amp;"|"&amp;KG$13,#REF!,2,0)</f>
        <v>#REF!</v>
      </c>
      <c r="KH19" t="e">
        <f>VLOOKUP($B19&amp;"|"&amp;KH$13,#REF!,2,0)</f>
        <v>#REF!</v>
      </c>
      <c r="KI19" t="e">
        <f>VLOOKUP($B19&amp;"|"&amp;KI$13,#REF!,2,0)</f>
        <v>#REF!</v>
      </c>
      <c r="KJ19" t="e">
        <f>VLOOKUP($B19&amp;"|"&amp;KJ$13,#REF!,2,0)</f>
        <v>#REF!</v>
      </c>
      <c r="KK19" t="e">
        <f>VLOOKUP($B19&amp;"|"&amp;KK$13,#REF!,2,0)</f>
        <v>#REF!</v>
      </c>
      <c r="KL19" t="e">
        <f>VLOOKUP($B19&amp;"|"&amp;KL$13,#REF!,2,0)</f>
        <v>#REF!</v>
      </c>
      <c r="KM19" t="e">
        <f>VLOOKUP($B19&amp;"|"&amp;KM$13,#REF!,2,0)</f>
        <v>#REF!</v>
      </c>
      <c r="KN19" t="e">
        <f>VLOOKUP($B19&amp;"|"&amp;KN$13,#REF!,2,0)</f>
        <v>#REF!</v>
      </c>
      <c r="KO19" t="e">
        <f>VLOOKUP($B19&amp;"|"&amp;KO$13,#REF!,2,0)</f>
        <v>#REF!</v>
      </c>
      <c r="KP19" t="e">
        <f>VLOOKUP($B19&amp;"|"&amp;KP$13,#REF!,2,0)</f>
        <v>#REF!</v>
      </c>
      <c r="KQ19" t="e">
        <f>VLOOKUP($B19&amp;"|"&amp;KQ$13,#REF!,2,0)</f>
        <v>#REF!</v>
      </c>
      <c r="KR19" t="e">
        <f>VLOOKUP($B19&amp;"|"&amp;KR$13,#REF!,2,0)</f>
        <v>#REF!</v>
      </c>
      <c r="KS19" t="e">
        <f>VLOOKUP($B19&amp;"|"&amp;KS$13,#REF!,2,0)</f>
        <v>#REF!</v>
      </c>
      <c r="KT19" t="e">
        <f>VLOOKUP($B19&amp;"|"&amp;KT$13,#REF!,2,0)</f>
        <v>#REF!</v>
      </c>
      <c r="KU19" t="e">
        <f>VLOOKUP($B19&amp;"|"&amp;KU$13,#REF!,2,0)</f>
        <v>#REF!</v>
      </c>
      <c r="KV19" t="e">
        <f>VLOOKUP($B19&amp;"|"&amp;KV$13,#REF!,2,0)</f>
        <v>#REF!</v>
      </c>
      <c r="KW19" t="e">
        <f>VLOOKUP($B19&amp;"|"&amp;KW$13,#REF!,2,0)</f>
        <v>#REF!</v>
      </c>
      <c r="KX19" t="e">
        <f>VLOOKUP($B19&amp;"|"&amp;KX$13,#REF!,2,0)</f>
        <v>#REF!</v>
      </c>
      <c r="KY19" t="e">
        <f>VLOOKUP($B19&amp;"|"&amp;KY$13,#REF!,2,0)</f>
        <v>#REF!</v>
      </c>
      <c r="KZ19" t="e">
        <f>VLOOKUP($B19&amp;"|"&amp;KZ$13,#REF!,2,0)</f>
        <v>#REF!</v>
      </c>
      <c r="LA19" t="e">
        <f>VLOOKUP($B19&amp;"|"&amp;LA$13,#REF!,2,0)</f>
        <v>#REF!</v>
      </c>
      <c r="LB19" t="e">
        <f>VLOOKUP($B19&amp;"|"&amp;LB$13,#REF!,2,0)</f>
        <v>#REF!</v>
      </c>
      <c r="LC19" t="e">
        <f>VLOOKUP($B19&amp;"|"&amp;LC$13,#REF!,2,0)</f>
        <v>#REF!</v>
      </c>
      <c r="LD19" t="e">
        <f>VLOOKUP($B19&amp;"|"&amp;LD$13,#REF!,2,0)</f>
        <v>#REF!</v>
      </c>
      <c r="LE19" t="e">
        <f>VLOOKUP($B19&amp;"|"&amp;LE$13,#REF!,2,0)</f>
        <v>#REF!</v>
      </c>
      <c r="LF19" t="e">
        <f>VLOOKUP($B19&amp;"|"&amp;LF$13,#REF!,2,0)</f>
        <v>#REF!</v>
      </c>
      <c r="LG19" t="e">
        <f>VLOOKUP($B19&amp;"|"&amp;LG$13,#REF!,2,0)</f>
        <v>#REF!</v>
      </c>
      <c r="LH19" t="e">
        <f>VLOOKUP($B19&amp;"|"&amp;LH$13,#REF!,2,0)</f>
        <v>#REF!</v>
      </c>
      <c r="LI19" t="e">
        <f>VLOOKUP($B19&amp;"|"&amp;LI$13,#REF!,2,0)</f>
        <v>#REF!</v>
      </c>
      <c r="LJ19" t="e">
        <f>VLOOKUP($B19&amp;"|"&amp;LJ$13,#REF!,2,0)</f>
        <v>#REF!</v>
      </c>
      <c r="LK19" t="e">
        <f>VLOOKUP($B19&amp;"|"&amp;LK$13,#REF!,2,0)</f>
        <v>#REF!</v>
      </c>
      <c r="LL19" t="e">
        <f>VLOOKUP($B19&amp;"|"&amp;LL$13,#REF!,2,0)</f>
        <v>#REF!</v>
      </c>
      <c r="LM19" t="e">
        <f>VLOOKUP($B19&amp;"|"&amp;LM$13,#REF!,2,0)</f>
        <v>#REF!</v>
      </c>
      <c r="LN19" t="e">
        <f>VLOOKUP($B19&amp;"|"&amp;LN$13,#REF!,2,0)</f>
        <v>#REF!</v>
      </c>
      <c r="LO19" t="e">
        <f>VLOOKUP($B19&amp;"|"&amp;LO$13,#REF!,2,0)</f>
        <v>#REF!</v>
      </c>
      <c r="LP19" t="e">
        <f>VLOOKUP($B19&amp;"|"&amp;LP$13,#REF!,2,0)</f>
        <v>#REF!</v>
      </c>
      <c r="LQ19" t="e">
        <f>VLOOKUP($B19&amp;"|"&amp;LQ$13,#REF!,2,0)</f>
        <v>#REF!</v>
      </c>
      <c r="LR19" t="e">
        <f>VLOOKUP($B19&amp;"|"&amp;LR$13,#REF!,2,0)</f>
        <v>#REF!</v>
      </c>
      <c r="LS19" t="e">
        <f>VLOOKUP($B19&amp;"|"&amp;LS$13,#REF!,2,0)</f>
        <v>#REF!</v>
      </c>
      <c r="LT19" t="e">
        <f>VLOOKUP($B19&amp;"|"&amp;LT$13,#REF!,2,0)</f>
        <v>#REF!</v>
      </c>
      <c r="LU19" t="e">
        <f>VLOOKUP($B19&amp;"|"&amp;LU$13,#REF!,2,0)</f>
        <v>#REF!</v>
      </c>
      <c r="LV19" t="e">
        <f>VLOOKUP($B19&amp;"|"&amp;LV$13,#REF!,2,0)</f>
        <v>#REF!</v>
      </c>
      <c r="LW19" t="e">
        <f>VLOOKUP($B19&amp;"|"&amp;LW$13,#REF!,2,0)</f>
        <v>#REF!</v>
      </c>
      <c r="LX19" t="e">
        <f>VLOOKUP($B19&amp;"|"&amp;LX$13,#REF!,2,0)</f>
        <v>#REF!</v>
      </c>
      <c r="LY19" t="e">
        <f>VLOOKUP($B19&amp;"|"&amp;LY$13,#REF!,2,0)</f>
        <v>#REF!</v>
      </c>
      <c r="LZ19" t="e">
        <f>VLOOKUP($B19&amp;"|"&amp;LZ$13,#REF!,2,0)</f>
        <v>#REF!</v>
      </c>
      <c r="MA19" t="e">
        <f>VLOOKUP($B19&amp;"|"&amp;MA$13,#REF!,2,0)</f>
        <v>#REF!</v>
      </c>
      <c r="MB19" t="e">
        <f>VLOOKUP($B19&amp;"|"&amp;MB$13,#REF!,2,0)</f>
        <v>#REF!</v>
      </c>
      <c r="MC19" t="e">
        <f>VLOOKUP($B19&amp;"|"&amp;MC$13,#REF!,2,0)</f>
        <v>#REF!</v>
      </c>
      <c r="MD19" t="e">
        <f>VLOOKUP($B19&amp;"|"&amp;MD$13,#REF!,2,0)</f>
        <v>#REF!</v>
      </c>
      <c r="ME19" t="e">
        <f>VLOOKUP($B19&amp;"|"&amp;ME$13,#REF!,2,0)</f>
        <v>#REF!</v>
      </c>
      <c r="MF19" t="e">
        <f>VLOOKUP($B19&amp;"|"&amp;MF$13,#REF!,2,0)</f>
        <v>#REF!</v>
      </c>
      <c r="MG19" t="e">
        <f>VLOOKUP($B19&amp;"|"&amp;MG$13,#REF!,2,0)</f>
        <v>#REF!</v>
      </c>
      <c r="MH19" t="e">
        <f>VLOOKUP($B19&amp;"|"&amp;MH$13,#REF!,2,0)</f>
        <v>#REF!</v>
      </c>
      <c r="MI19" t="e">
        <f>VLOOKUP($B19&amp;"|"&amp;MI$13,#REF!,2,0)</f>
        <v>#REF!</v>
      </c>
      <c r="MJ19" t="e">
        <f>VLOOKUP($B19&amp;"|"&amp;MJ$13,#REF!,2,0)</f>
        <v>#REF!</v>
      </c>
      <c r="MK19" t="e">
        <f>VLOOKUP($B19&amp;"|"&amp;MK$13,#REF!,2,0)</f>
        <v>#REF!</v>
      </c>
      <c r="ML19" t="e">
        <f>VLOOKUP($B19&amp;"|"&amp;ML$13,#REF!,2,0)</f>
        <v>#REF!</v>
      </c>
      <c r="MM19" t="e">
        <f>VLOOKUP($B19&amp;"|"&amp;MM$13,#REF!,2,0)</f>
        <v>#REF!</v>
      </c>
      <c r="MN19" t="e">
        <f>VLOOKUP($B19&amp;"|"&amp;MN$13,#REF!,2,0)</f>
        <v>#REF!</v>
      </c>
      <c r="MO19" t="e">
        <f>VLOOKUP($B19&amp;"|"&amp;MO$13,#REF!,2,0)</f>
        <v>#REF!</v>
      </c>
      <c r="MP19" t="e">
        <f>VLOOKUP($B19&amp;"|"&amp;MP$13,#REF!,2,0)</f>
        <v>#REF!</v>
      </c>
      <c r="MQ19" t="e">
        <f>VLOOKUP($B19&amp;"|"&amp;MQ$13,#REF!,2,0)</f>
        <v>#REF!</v>
      </c>
      <c r="MR19" t="e">
        <f>VLOOKUP($B19&amp;"|"&amp;MR$13,#REF!,2,0)</f>
        <v>#REF!</v>
      </c>
      <c r="MS19" t="e">
        <f>VLOOKUP($B19&amp;"|"&amp;MS$13,#REF!,2,0)</f>
        <v>#REF!</v>
      </c>
      <c r="MT19" t="e">
        <f>VLOOKUP($B19&amp;"|"&amp;MT$13,#REF!,2,0)</f>
        <v>#REF!</v>
      </c>
      <c r="MU19" t="e">
        <f>VLOOKUP($B19&amp;"|"&amp;MU$13,#REF!,2,0)</f>
        <v>#REF!</v>
      </c>
      <c r="MV19" t="e">
        <f>VLOOKUP($B19&amp;"|"&amp;MV$13,#REF!,2,0)</f>
        <v>#REF!</v>
      </c>
      <c r="MW19" t="e">
        <f>VLOOKUP($B19&amp;"|"&amp;MW$13,#REF!,2,0)</f>
        <v>#REF!</v>
      </c>
      <c r="MX19" t="e">
        <f>VLOOKUP($B19&amp;"|"&amp;MX$13,#REF!,2,0)</f>
        <v>#REF!</v>
      </c>
      <c r="MY19" t="e">
        <f>VLOOKUP($B19&amp;"|"&amp;MY$13,#REF!,2,0)</f>
        <v>#REF!</v>
      </c>
      <c r="MZ19" t="e">
        <f>VLOOKUP($B19&amp;"|"&amp;MZ$13,#REF!,2,0)</f>
        <v>#REF!</v>
      </c>
      <c r="NA19" t="e">
        <f>VLOOKUP($B19&amp;"|"&amp;NA$13,#REF!,2,0)</f>
        <v>#REF!</v>
      </c>
      <c r="NB19" t="e">
        <f>VLOOKUP($B19&amp;"|"&amp;NB$13,#REF!,2,0)</f>
        <v>#REF!</v>
      </c>
      <c r="NC19" t="e">
        <f>VLOOKUP($B19&amp;"|"&amp;NC$13,#REF!,2,0)</f>
        <v>#REF!</v>
      </c>
      <c r="ND19" t="e">
        <f>VLOOKUP($B19&amp;"|"&amp;ND$13,#REF!,2,0)</f>
        <v>#REF!</v>
      </c>
      <c r="NE19" t="e">
        <f>VLOOKUP($B19&amp;"|"&amp;NE$13,#REF!,2,0)</f>
        <v>#REF!</v>
      </c>
      <c r="NF19" t="e">
        <f>VLOOKUP($B19&amp;"|"&amp;NF$13,#REF!,2,0)</f>
        <v>#REF!</v>
      </c>
      <c r="NG19" t="e">
        <f>VLOOKUP($B19&amp;"|"&amp;NG$13,#REF!,2,0)</f>
        <v>#REF!</v>
      </c>
      <c r="NH19" t="e">
        <f>VLOOKUP($B19&amp;"|"&amp;NH$13,#REF!,2,0)</f>
        <v>#REF!</v>
      </c>
      <c r="NI19" t="e">
        <f>VLOOKUP($B19&amp;"|"&amp;NI$13,#REF!,2,0)</f>
        <v>#REF!</v>
      </c>
      <c r="NJ19" t="e">
        <f>VLOOKUP($B19&amp;"|"&amp;NJ$13,#REF!,2,0)</f>
        <v>#REF!</v>
      </c>
      <c r="NK19" t="e">
        <f>VLOOKUP($B19&amp;"|"&amp;NK$13,#REF!,2,0)</f>
        <v>#REF!</v>
      </c>
      <c r="NL19" t="e">
        <f>VLOOKUP($B19&amp;"|"&amp;NL$13,#REF!,2,0)</f>
        <v>#REF!</v>
      </c>
      <c r="NM19" t="e">
        <f>VLOOKUP($B19&amp;"|"&amp;NM$13,#REF!,2,0)</f>
        <v>#REF!</v>
      </c>
      <c r="NN19" t="e">
        <f>VLOOKUP($B19&amp;"|"&amp;NN$13,#REF!,2,0)</f>
        <v>#REF!</v>
      </c>
      <c r="NO19" t="e">
        <f>VLOOKUP($B19&amp;"|"&amp;NO$13,#REF!,2,0)</f>
        <v>#REF!</v>
      </c>
      <c r="NP19" t="e">
        <f>VLOOKUP($B19&amp;"|"&amp;NP$13,#REF!,2,0)</f>
        <v>#REF!</v>
      </c>
      <c r="NQ19" t="e">
        <f>VLOOKUP($B19&amp;"|"&amp;NQ$13,#REF!,2,0)</f>
        <v>#REF!</v>
      </c>
      <c r="NR19" t="e">
        <f>VLOOKUP($B19&amp;"|"&amp;NR$13,#REF!,2,0)</f>
        <v>#REF!</v>
      </c>
      <c r="NS19" t="e">
        <f>VLOOKUP($B19&amp;"|"&amp;NS$13,#REF!,2,0)</f>
        <v>#REF!</v>
      </c>
      <c r="NT19" t="e">
        <f>VLOOKUP($B19&amp;"|"&amp;NT$13,#REF!,2,0)</f>
        <v>#REF!</v>
      </c>
      <c r="NU19" t="e">
        <f>VLOOKUP($B19&amp;"|"&amp;NU$13,#REF!,2,0)</f>
        <v>#REF!</v>
      </c>
      <c r="NV19" t="e">
        <f>VLOOKUP($B19&amp;"|"&amp;NV$13,#REF!,2,0)</f>
        <v>#REF!</v>
      </c>
      <c r="NW19" t="e">
        <f>VLOOKUP($B19&amp;"|"&amp;NW$13,#REF!,2,0)</f>
        <v>#REF!</v>
      </c>
      <c r="NX19" t="e">
        <f>VLOOKUP($B19&amp;"|"&amp;NX$13,#REF!,2,0)</f>
        <v>#REF!</v>
      </c>
      <c r="NY19" t="e">
        <f>VLOOKUP($B19&amp;"|"&amp;NY$13,#REF!,2,0)</f>
        <v>#REF!</v>
      </c>
      <c r="NZ19" t="e">
        <f>VLOOKUP($B19&amp;"|"&amp;NZ$13,#REF!,2,0)</f>
        <v>#REF!</v>
      </c>
      <c r="OA19" t="e">
        <f>VLOOKUP($B19&amp;"|"&amp;OA$13,#REF!,2,0)</f>
        <v>#REF!</v>
      </c>
      <c r="OB19" t="e">
        <f>VLOOKUP($B19&amp;"|"&amp;OB$13,#REF!,2,0)</f>
        <v>#REF!</v>
      </c>
      <c r="OC19" t="e">
        <f>VLOOKUP($B19&amp;"|"&amp;OC$13,#REF!,2,0)</f>
        <v>#REF!</v>
      </c>
      <c r="OD19" t="e">
        <f>VLOOKUP($B19&amp;"|"&amp;OD$13,#REF!,2,0)</f>
        <v>#REF!</v>
      </c>
      <c r="OE19" t="e">
        <f>VLOOKUP($B19&amp;"|"&amp;OE$13,#REF!,2,0)</f>
        <v>#REF!</v>
      </c>
      <c r="OF19" t="e">
        <f>VLOOKUP($B19&amp;"|"&amp;OF$13,#REF!,2,0)</f>
        <v>#REF!</v>
      </c>
      <c r="OG19" t="e">
        <f>VLOOKUP($B19&amp;"|"&amp;OG$13,#REF!,2,0)</f>
        <v>#REF!</v>
      </c>
      <c r="OH19" t="e">
        <f>VLOOKUP($B19&amp;"|"&amp;OH$13,#REF!,2,0)</f>
        <v>#REF!</v>
      </c>
    </row>
    <row r="20" spans="1:398">
      <c r="A20" s="3" t="s">
        <v>492</v>
      </c>
      <c r="B20" s="67" t="s">
        <v>483</v>
      </c>
      <c r="C20" t="e">
        <f>VLOOKUP($B20&amp;"|"&amp;C$13,#REF!,2,0)</f>
        <v>#REF!</v>
      </c>
      <c r="D20" t="e">
        <f>VLOOKUP($B20&amp;"|"&amp;D$13,#REF!,2,0)</f>
        <v>#REF!</v>
      </c>
      <c r="E20" t="e">
        <f>VLOOKUP($B20&amp;"|"&amp;E$13,#REF!,2,0)</f>
        <v>#REF!</v>
      </c>
      <c r="F20" t="e">
        <f>VLOOKUP($B20&amp;"|"&amp;F$13,#REF!,2,0)</f>
        <v>#REF!</v>
      </c>
      <c r="G20" t="e">
        <f>VLOOKUP($B20&amp;"|"&amp;G$13,#REF!,2,0)</f>
        <v>#REF!</v>
      </c>
      <c r="H20" t="e">
        <f>VLOOKUP($B20&amp;"|"&amp;H$13,#REF!,2,0)</f>
        <v>#REF!</v>
      </c>
      <c r="I20" t="e">
        <f>VLOOKUP($B20&amp;"|"&amp;I$13,#REF!,2,0)</f>
        <v>#REF!</v>
      </c>
      <c r="J20" t="e">
        <f>VLOOKUP($B20&amp;"|"&amp;J$13,#REF!,2,0)</f>
        <v>#REF!</v>
      </c>
      <c r="K20" t="e">
        <f>VLOOKUP($B20&amp;"|"&amp;K$13,#REF!,2,0)</f>
        <v>#REF!</v>
      </c>
      <c r="L20" t="e">
        <f>VLOOKUP($B20&amp;"|"&amp;L$13,#REF!,2,0)</f>
        <v>#REF!</v>
      </c>
      <c r="M20" t="e">
        <f>VLOOKUP($B20&amp;"|"&amp;M$13,#REF!,2,0)</f>
        <v>#REF!</v>
      </c>
      <c r="N20" t="e">
        <f>VLOOKUP($B20&amp;"|"&amp;N$13,#REF!,2,0)</f>
        <v>#REF!</v>
      </c>
      <c r="O20" t="e">
        <f>VLOOKUP($B20&amp;"|"&amp;O$13,#REF!,2,0)</f>
        <v>#REF!</v>
      </c>
      <c r="P20" t="e">
        <f>VLOOKUP($B20&amp;"|"&amp;P$13,#REF!,2,0)</f>
        <v>#REF!</v>
      </c>
      <c r="Q20" t="e">
        <f>VLOOKUP($B20&amp;"|"&amp;Q$13,#REF!,2,0)</f>
        <v>#REF!</v>
      </c>
      <c r="R20" t="e">
        <f>VLOOKUP($B20&amp;"|"&amp;R$13,#REF!,2,0)</f>
        <v>#REF!</v>
      </c>
      <c r="S20" t="e">
        <f>VLOOKUP($B20&amp;"|"&amp;S$13,#REF!,2,0)</f>
        <v>#REF!</v>
      </c>
      <c r="T20" t="e">
        <f>VLOOKUP($B20&amp;"|"&amp;T$13,#REF!,2,0)</f>
        <v>#REF!</v>
      </c>
      <c r="U20" t="e">
        <f>VLOOKUP($B20&amp;"|"&amp;U$13,#REF!,2,0)</f>
        <v>#REF!</v>
      </c>
      <c r="V20" t="e">
        <f>VLOOKUP($B20&amp;"|"&amp;V$13,#REF!,2,0)</f>
        <v>#REF!</v>
      </c>
      <c r="W20" t="e">
        <f>VLOOKUP($B20&amp;"|"&amp;W$13,#REF!,2,0)</f>
        <v>#REF!</v>
      </c>
      <c r="X20" t="e">
        <f>VLOOKUP($B20&amp;"|"&amp;X$13,#REF!,2,0)</f>
        <v>#REF!</v>
      </c>
      <c r="Y20" t="e">
        <f>VLOOKUP($B20&amp;"|"&amp;Y$13,#REF!,2,0)</f>
        <v>#REF!</v>
      </c>
      <c r="Z20" t="e">
        <f>VLOOKUP($B20&amp;"|"&amp;Z$13,#REF!,2,0)</f>
        <v>#REF!</v>
      </c>
      <c r="AA20" t="e">
        <f>VLOOKUP($B20&amp;"|"&amp;AA$13,#REF!,2,0)</f>
        <v>#REF!</v>
      </c>
      <c r="AB20" t="e">
        <f>VLOOKUP($B20&amp;"|"&amp;AB$13,#REF!,2,0)</f>
        <v>#REF!</v>
      </c>
      <c r="AC20" t="e">
        <f>VLOOKUP($B20&amp;"|"&amp;AC$13,#REF!,2,0)</f>
        <v>#REF!</v>
      </c>
      <c r="AD20" t="e">
        <f>VLOOKUP($B20&amp;"|"&amp;AD$13,#REF!,2,0)</f>
        <v>#REF!</v>
      </c>
      <c r="AE20" t="e">
        <f>VLOOKUP($B20&amp;"|"&amp;AE$13,#REF!,2,0)</f>
        <v>#REF!</v>
      </c>
      <c r="AF20" t="e">
        <f>VLOOKUP($B20&amp;"|"&amp;AF$13,#REF!,2,0)</f>
        <v>#REF!</v>
      </c>
      <c r="AG20" t="e">
        <f>VLOOKUP($B20&amp;"|"&amp;AG$13,#REF!,2,0)</f>
        <v>#REF!</v>
      </c>
      <c r="AH20" t="e">
        <f>VLOOKUP($B20&amp;"|"&amp;AH$13,#REF!,2,0)</f>
        <v>#REF!</v>
      </c>
      <c r="AI20" t="e">
        <f>VLOOKUP($B20&amp;"|"&amp;AI$13,#REF!,2,0)</f>
        <v>#REF!</v>
      </c>
      <c r="AJ20" t="e">
        <f>VLOOKUP($B20&amp;"|"&amp;AJ$13,#REF!,2,0)</f>
        <v>#REF!</v>
      </c>
      <c r="AK20" t="e">
        <f>VLOOKUP($B20&amp;"|"&amp;AK$13,#REF!,2,0)</f>
        <v>#REF!</v>
      </c>
      <c r="AL20" t="e">
        <f>VLOOKUP($B20&amp;"|"&amp;AL$13,#REF!,2,0)</f>
        <v>#REF!</v>
      </c>
      <c r="AM20" t="e">
        <f>VLOOKUP($B20&amp;"|"&amp;AM$13,#REF!,2,0)</f>
        <v>#REF!</v>
      </c>
      <c r="AN20" t="e">
        <f>VLOOKUP($B20&amp;"|"&amp;AN$13,#REF!,2,0)</f>
        <v>#REF!</v>
      </c>
      <c r="AO20" t="e">
        <f>VLOOKUP($B20&amp;"|"&amp;AO$13,#REF!,2,0)</f>
        <v>#REF!</v>
      </c>
      <c r="AP20" t="e">
        <f>VLOOKUP($B20&amp;"|"&amp;AP$13,#REF!,2,0)</f>
        <v>#REF!</v>
      </c>
      <c r="AQ20" t="e">
        <f>VLOOKUP($B20&amp;"|"&amp;AQ$13,#REF!,2,0)</f>
        <v>#REF!</v>
      </c>
      <c r="AR20" t="e">
        <f>VLOOKUP($B20&amp;"|"&amp;AR$13,#REF!,2,0)</f>
        <v>#REF!</v>
      </c>
      <c r="AS20" t="e">
        <f>VLOOKUP($B20&amp;"|"&amp;AS$13,#REF!,2,0)</f>
        <v>#REF!</v>
      </c>
      <c r="AT20" t="e">
        <f>VLOOKUP($B20&amp;"|"&amp;AT$13,#REF!,2,0)</f>
        <v>#REF!</v>
      </c>
      <c r="AU20" t="e">
        <f>VLOOKUP($B20&amp;"|"&amp;AU$13,#REF!,2,0)</f>
        <v>#REF!</v>
      </c>
      <c r="AV20" t="e">
        <f>VLOOKUP($B20&amp;"|"&amp;AV$13,#REF!,2,0)</f>
        <v>#REF!</v>
      </c>
      <c r="AW20" t="e">
        <f>VLOOKUP($B20&amp;"|"&amp;AW$13,#REF!,2,0)</f>
        <v>#REF!</v>
      </c>
      <c r="AX20" t="e">
        <f>VLOOKUP($B20&amp;"|"&amp;AX$13,#REF!,2,0)</f>
        <v>#REF!</v>
      </c>
      <c r="AY20" t="e">
        <f>VLOOKUP($B20&amp;"|"&amp;AY$13,#REF!,2,0)</f>
        <v>#REF!</v>
      </c>
      <c r="AZ20" t="e">
        <f>VLOOKUP($B20&amp;"|"&amp;AZ$13,#REF!,2,0)</f>
        <v>#REF!</v>
      </c>
      <c r="BA20" t="e">
        <f>VLOOKUP($B20&amp;"|"&amp;BA$13,#REF!,2,0)</f>
        <v>#REF!</v>
      </c>
      <c r="BB20" t="e">
        <f>VLOOKUP($B20&amp;"|"&amp;BB$13,#REF!,2,0)</f>
        <v>#REF!</v>
      </c>
      <c r="BC20" t="e">
        <f>VLOOKUP($B20&amp;"|"&amp;BC$13,#REF!,2,0)</f>
        <v>#REF!</v>
      </c>
      <c r="BD20" t="e">
        <f>VLOOKUP($B20&amp;"|"&amp;BD$13,#REF!,2,0)</f>
        <v>#REF!</v>
      </c>
      <c r="BE20" t="e">
        <f>VLOOKUP($B20&amp;"|"&amp;BE$13,#REF!,2,0)</f>
        <v>#REF!</v>
      </c>
      <c r="BF20" t="e">
        <f>VLOOKUP($B20&amp;"|"&amp;BF$13,#REF!,2,0)</f>
        <v>#REF!</v>
      </c>
      <c r="BG20" t="e">
        <f>VLOOKUP($B20&amp;"|"&amp;BG$13,#REF!,2,0)</f>
        <v>#REF!</v>
      </c>
      <c r="BH20" t="e">
        <f>VLOOKUP($B20&amp;"|"&amp;BH$13,#REF!,2,0)</f>
        <v>#REF!</v>
      </c>
      <c r="BI20" t="e">
        <f>VLOOKUP($B20&amp;"|"&amp;BI$13,#REF!,2,0)</f>
        <v>#REF!</v>
      </c>
      <c r="BJ20" t="e">
        <f>VLOOKUP($B20&amp;"|"&amp;BJ$13,#REF!,2,0)</f>
        <v>#REF!</v>
      </c>
      <c r="BK20" t="e">
        <f>VLOOKUP($B20&amp;"|"&amp;BK$13,#REF!,2,0)</f>
        <v>#REF!</v>
      </c>
      <c r="BL20" t="e">
        <f>VLOOKUP($B20&amp;"|"&amp;BL$13,#REF!,2,0)</f>
        <v>#REF!</v>
      </c>
      <c r="BM20" t="e">
        <f>VLOOKUP($B20&amp;"|"&amp;BM$13,#REF!,2,0)</f>
        <v>#REF!</v>
      </c>
      <c r="BN20" t="e">
        <f>VLOOKUP($B20&amp;"|"&amp;BN$13,#REF!,2,0)</f>
        <v>#REF!</v>
      </c>
      <c r="BO20" t="e">
        <f>VLOOKUP($B20&amp;"|"&amp;BO$13,#REF!,2,0)</f>
        <v>#REF!</v>
      </c>
      <c r="BP20" t="e">
        <f>VLOOKUP($B20&amp;"|"&amp;BP$13,#REF!,2,0)</f>
        <v>#REF!</v>
      </c>
      <c r="BQ20" t="e">
        <f>VLOOKUP($B20&amp;"|"&amp;BQ$13,#REF!,2,0)</f>
        <v>#REF!</v>
      </c>
      <c r="BR20" t="e">
        <f>VLOOKUP($B20&amp;"|"&amp;BR$13,#REF!,2,0)</f>
        <v>#REF!</v>
      </c>
      <c r="BS20" t="e">
        <f>VLOOKUP($B20&amp;"|"&amp;BS$13,#REF!,2,0)</f>
        <v>#REF!</v>
      </c>
      <c r="BT20" t="e">
        <f>VLOOKUP($B20&amp;"|"&amp;BT$13,#REF!,2,0)</f>
        <v>#REF!</v>
      </c>
      <c r="BU20" t="e">
        <f>VLOOKUP($B20&amp;"|"&amp;BU$13,#REF!,2,0)</f>
        <v>#REF!</v>
      </c>
      <c r="BV20" t="e">
        <f>VLOOKUP($B20&amp;"|"&amp;BV$13,#REF!,2,0)</f>
        <v>#REF!</v>
      </c>
      <c r="BW20" t="e">
        <f>VLOOKUP($B20&amp;"|"&amp;BW$13,#REF!,2,0)</f>
        <v>#REF!</v>
      </c>
      <c r="BX20" t="e">
        <f>VLOOKUP($B20&amp;"|"&amp;BX$13,#REF!,2,0)</f>
        <v>#REF!</v>
      </c>
      <c r="BY20" t="e">
        <f>VLOOKUP($B20&amp;"|"&amp;BY$13,#REF!,2,0)</f>
        <v>#REF!</v>
      </c>
      <c r="BZ20" t="e">
        <f>VLOOKUP($B20&amp;"|"&amp;BZ$13,#REF!,2,0)</f>
        <v>#REF!</v>
      </c>
      <c r="CA20" t="e">
        <f>VLOOKUP($B20&amp;"|"&amp;CA$13,#REF!,2,0)</f>
        <v>#REF!</v>
      </c>
      <c r="CB20" t="e">
        <f>VLOOKUP($B20&amp;"|"&amp;CB$13,#REF!,2,0)</f>
        <v>#REF!</v>
      </c>
      <c r="CC20" t="e">
        <f>VLOOKUP($B20&amp;"|"&amp;CC$13,#REF!,2,0)</f>
        <v>#REF!</v>
      </c>
      <c r="CD20" t="e">
        <f>VLOOKUP($B20&amp;"|"&amp;CD$13,#REF!,2,0)</f>
        <v>#REF!</v>
      </c>
      <c r="CE20" t="e">
        <f>VLOOKUP($B20&amp;"|"&amp;CE$13,#REF!,2,0)</f>
        <v>#REF!</v>
      </c>
      <c r="CF20" t="e">
        <f>VLOOKUP($B20&amp;"|"&amp;CF$13,#REF!,2,0)</f>
        <v>#REF!</v>
      </c>
      <c r="CG20" t="e">
        <f>VLOOKUP($B20&amp;"|"&amp;CG$13,#REF!,2,0)</f>
        <v>#REF!</v>
      </c>
      <c r="CH20" t="e">
        <f>VLOOKUP($B20&amp;"|"&amp;CH$13,#REF!,2,0)</f>
        <v>#REF!</v>
      </c>
      <c r="CI20" t="e">
        <f>VLOOKUP($B20&amp;"|"&amp;CI$13,#REF!,2,0)</f>
        <v>#REF!</v>
      </c>
      <c r="CJ20" t="e">
        <f>VLOOKUP($B20&amp;"|"&amp;CJ$13,#REF!,2,0)</f>
        <v>#REF!</v>
      </c>
      <c r="CK20" t="e">
        <f>VLOOKUP($B20&amp;"|"&amp;CK$13,#REF!,2,0)</f>
        <v>#REF!</v>
      </c>
      <c r="CL20" t="e">
        <f>VLOOKUP($B20&amp;"|"&amp;CL$13,#REF!,2,0)</f>
        <v>#REF!</v>
      </c>
      <c r="CM20" t="e">
        <f>VLOOKUP($B20&amp;"|"&amp;CM$13,#REF!,2,0)</f>
        <v>#REF!</v>
      </c>
      <c r="CN20" t="e">
        <f>VLOOKUP($B20&amp;"|"&amp;CN$13,#REF!,2,0)</f>
        <v>#REF!</v>
      </c>
      <c r="CO20" t="e">
        <f>VLOOKUP($B20&amp;"|"&amp;CO$13,#REF!,2,0)</f>
        <v>#REF!</v>
      </c>
      <c r="CP20" t="e">
        <f>VLOOKUP($B20&amp;"|"&amp;CP$13,#REF!,2,0)</f>
        <v>#REF!</v>
      </c>
      <c r="CQ20" t="e">
        <f>VLOOKUP($B20&amp;"|"&amp;CQ$13,#REF!,2,0)</f>
        <v>#REF!</v>
      </c>
      <c r="CR20" t="e">
        <f>VLOOKUP($B20&amp;"|"&amp;CR$13,#REF!,2,0)</f>
        <v>#REF!</v>
      </c>
      <c r="CS20" t="e">
        <f>VLOOKUP($B20&amp;"|"&amp;CS$13,#REF!,2,0)</f>
        <v>#REF!</v>
      </c>
      <c r="CT20" t="e">
        <f>VLOOKUP($B20&amp;"|"&amp;CT$13,#REF!,2,0)</f>
        <v>#REF!</v>
      </c>
      <c r="CU20" t="e">
        <f>VLOOKUP($B20&amp;"|"&amp;CU$13,#REF!,2,0)</f>
        <v>#REF!</v>
      </c>
      <c r="CV20" t="e">
        <f>VLOOKUP($B20&amp;"|"&amp;CV$13,#REF!,2,0)</f>
        <v>#REF!</v>
      </c>
      <c r="CW20" t="e">
        <f>VLOOKUP($B20&amp;"|"&amp;CW$13,#REF!,2,0)</f>
        <v>#REF!</v>
      </c>
      <c r="CX20" t="e">
        <f>VLOOKUP($B20&amp;"|"&amp;CX$13,#REF!,2,0)</f>
        <v>#REF!</v>
      </c>
      <c r="CY20" t="e">
        <f>VLOOKUP($B20&amp;"|"&amp;CY$13,#REF!,2,0)</f>
        <v>#REF!</v>
      </c>
      <c r="CZ20" t="e">
        <f>VLOOKUP($B20&amp;"|"&amp;CZ$13,#REF!,2,0)</f>
        <v>#REF!</v>
      </c>
      <c r="DA20" t="e">
        <f>VLOOKUP($B20&amp;"|"&amp;DA$13,#REF!,2,0)</f>
        <v>#REF!</v>
      </c>
      <c r="DB20" t="e">
        <f>VLOOKUP($B20&amp;"|"&amp;DB$13,#REF!,2,0)</f>
        <v>#REF!</v>
      </c>
      <c r="DC20" t="e">
        <f>VLOOKUP($B20&amp;"|"&amp;DC$13,#REF!,2,0)</f>
        <v>#REF!</v>
      </c>
      <c r="DD20" t="e">
        <f>VLOOKUP($B20&amp;"|"&amp;DD$13,#REF!,2,0)</f>
        <v>#REF!</v>
      </c>
      <c r="DE20" t="e">
        <f>VLOOKUP($B20&amp;"|"&amp;DE$13,#REF!,2,0)</f>
        <v>#REF!</v>
      </c>
      <c r="DF20" t="e">
        <f>VLOOKUP($B20&amp;"|"&amp;DF$13,#REF!,2,0)</f>
        <v>#REF!</v>
      </c>
      <c r="DG20" t="e">
        <f>VLOOKUP($B20&amp;"|"&amp;DG$13,#REF!,2,0)</f>
        <v>#REF!</v>
      </c>
      <c r="DH20" t="e">
        <f>VLOOKUP($B20&amp;"|"&amp;DH$13,#REF!,2,0)</f>
        <v>#REF!</v>
      </c>
      <c r="DI20" t="e">
        <f>VLOOKUP($B20&amp;"|"&amp;DI$13,#REF!,2,0)</f>
        <v>#REF!</v>
      </c>
      <c r="DJ20" t="e">
        <f>VLOOKUP($B20&amp;"|"&amp;DJ$13,#REF!,2,0)</f>
        <v>#REF!</v>
      </c>
      <c r="DK20" t="e">
        <f>VLOOKUP($B20&amp;"|"&amp;DK$13,#REF!,2,0)</f>
        <v>#REF!</v>
      </c>
      <c r="DL20" t="e">
        <f>VLOOKUP($B20&amp;"|"&amp;DL$13,#REF!,2,0)</f>
        <v>#REF!</v>
      </c>
      <c r="DM20" t="e">
        <f>VLOOKUP($B20&amp;"|"&amp;DM$13,#REF!,2,0)</f>
        <v>#REF!</v>
      </c>
      <c r="DN20" t="e">
        <f>VLOOKUP($B20&amp;"|"&amp;DN$13,#REF!,2,0)</f>
        <v>#REF!</v>
      </c>
      <c r="DO20" t="e">
        <f>VLOOKUP($B20&amp;"|"&amp;DO$13,#REF!,2,0)</f>
        <v>#REF!</v>
      </c>
      <c r="DP20" t="e">
        <f>VLOOKUP($B20&amp;"|"&amp;DP$13,#REF!,2,0)</f>
        <v>#REF!</v>
      </c>
      <c r="DQ20" t="e">
        <f>VLOOKUP($B20&amp;"|"&amp;DQ$13,#REF!,2,0)</f>
        <v>#REF!</v>
      </c>
      <c r="DR20" t="e">
        <f>VLOOKUP($B20&amp;"|"&amp;DR$13,#REF!,2,0)</f>
        <v>#REF!</v>
      </c>
      <c r="DS20" t="e">
        <f>VLOOKUP($B20&amp;"|"&amp;DS$13,#REF!,2,0)</f>
        <v>#REF!</v>
      </c>
      <c r="DT20" t="e">
        <f>VLOOKUP($B20&amp;"|"&amp;DT$13,#REF!,2,0)</f>
        <v>#REF!</v>
      </c>
      <c r="DU20" t="e">
        <f>VLOOKUP($B20&amp;"|"&amp;DU$13,#REF!,2,0)</f>
        <v>#REF!</v>
      </c>
      <c r="DV20" t="e">
        <f>VLOOKUP($B20&amp;"|"&amp;DV$13,#REF!,2,0)</f>
        <v>#REF!</v>
      </c>
      <c r="DW20" t="e">
        <f>VLOOKUP($B20&amp;"|"&amp;DW$13,#REF!,2,0)</f>
        <v>#REF!</v>
      </c>
      <c r="DX20" t="e">
        <f>VLOOKUP($B20&amp;"|"&amp;DX$13,#REF!,2,0)</f>
        <v>#REF!</v>
      </c>
      <c r="DY20" t="e">
        <f>VLOOKUP($B20&amp;"|"&amp;DY$13,#REF!,2,0)</f>
        <v>#REF!</v>
      </c>
      <c r="DZ20" t="e">
        <f>VLOOKUP($B20&amp;"|"&amp;DZ$13,#REF!,2,0)</f>
        <v>#REF!</v>
      </c>
      <c r="EA20" t="e">
        <f>VLOOKUP($B20&amp;"|"&amp;EA$13,#REF!,2,0)</f>
        <v>#REF!</v>
      </c>
      <c r="EB20" t="e">
        <f>VLOOKUP($B20&amp;"|"&amp;EB$13,#REF!,2,0)</f>
        <v>#REF!</v>
      </c>
      <c r="EC20" t="e">
        <f>VLOOKUP($B20&amp;"|"&amp;EC$13,#REF!,2,0)</f>
        <v>#REF!</v>
      </c>
      <c r="ED20" t="e">
        <f>VLOOKUP($B20&amp;"|"&amp;ED$13,#REF!,2,0)</f>
        <v>#REF!</v>
      </c>
      <c r="EE20" t="e">
        <f>VLOOKUP($B20&amp;"|"&amp;EE$13,#REF!,2,0)</f>
        <v>#REF!</v>
      </c>
      <c r="EF20" t="e">
        <f>VLOOKUP($B20&amp;"|"&amp;EF$13,#REF!,2,0)</f>
        <v>#REF!</v>
      </c>
      <c r="EG20" t="e">
        <f>VLOOKUP($B20&amp;"|"&amp;EG$13,#REF!,2,0)</f>
        <v>#REF!</v>
      </c>
      <c r="EH20" t="e">
        <f>VLOOKUP($B20&amp;"|"&amp;EH$13,#REF!,2,0)</f>
        <v>#REF!</v>
      </c>
      <c r="EI20" t="e">
        <f>VLOOKUP($B20&amp;"|"&amp;EI$13,#REF!,2,0)</f>
        <v>#REF!</v>
      </c>
      <c r="EJ20" t="e">
        <f>VLOOKUP($B20&amp;"|"&amp;EJ$13,#REF!,2,0)</f>
        <v>#REF!</v>
      </c>
      <c r="EK20" t="e">
        <f>VLOOKUP($B20&amp;"|"&amp;EK$13,#REF!,2,0)</f>
        <v>#REF!</v>
      </c>
      <c r="EL20" t="e">
        <f>VLOOKUP($B20&amp;"|"&amp;EL$13,#REF!,2,0)</f>
        <v>#REF!</v>
      </c>
      <c r="EM20" t="e">
        <f>VLOOKUP($B20&amp;"|"&amp;EM$13,#REF!,2,0)</f>
        <v>#REF!</v>
      </c>
      <c r="EN20" t="e">
        <f>VLOOKUP($B20&amp;"|"&amp;EN$13,#REF!,2,0)</f>
        <v>#REF!</v>
      </c>
      <c r="EO20" t="e">
        <f>VLOOKUP($B20&amp;"|"&amp;EO$13,#REF!,2,0)</f>
        <v>#REF!</v>
      </c>
      <c r="EP20" t="e">
        <f>VLOOKUP($B20&amp;"|"&amp;EP$13,#REF!,2,0)</f>
        <v>#REF!</v>
      </c>
      <c r="EQ20" t="e">
        <f>VLOOKUP($B20&amp;"|"&amp;EQ$13,#REF!,2,0)</f>
        <v>#REF!</v>
      </c>
      <c r="ER20" t="e">
        <f>VLOOKUP($B20&amp;"|"&amp;ER$13,#REF!,2,0)</f>
        <v>#REF!</v>
      </c>
      <c r="ES20" t="e">
        <f>VLOOKUP($B20&amp;"|"&amp;ES$13,#REF!,2,0)</f>
        <v>#REF!</v>
      </c>
      <c r="ET20" t="e">
        <f>VLOOKUP($B20&amp;"|"&amp;ET$13,#REF!,2,0)</f>
        <v>#REF!</v>
      </c>
      <c r="EU20" t="e">
        <f>VLOOKUP($B20&amp;"|"&amp;EU$13,#REF!,2,0)</f>
        <v>#REF!</v>
      </c>
      <c r="EV20" t="e">
        <f>VLOOKUP($B20&amp;"|"&amp;EV$13,#REF!,2,0)</f>
        <v>#REF!</v>
      </c>
      <c r="EW20" t="e">
        <f>VLOOKUP($B20&amp;"|"&amp;EW$13,#REF!,2,0)</f>
        <v>#REF!</v>
      </c>
      <c r="EX20" t="e">
        <f>VLOOKUP($B20&amp;"|"&amp;EX$13,#REF!,2,0)</f>
        <v>#REF!</v>
      </c>
      <c r="EY20" t="e">
        <f>VLOOKUP($B20&amp;"|"&amp;EY$13,#REF!,2,0)</f>
        <v>#REF!</v>
      </c>
      <c r="EZ20" t="e">
        <f>VLOOKUP($B20&amp;"|"&amp;EZ$13,#REF!,2,0)</f>
        <v>#REF!</v>
      </c>
      <c r="FA20" t="e">
        <f>VLOOKUP($B20&amp;"|"&amp;FA$13,#REF!,2,0)</f>
        <v>#REF!</v>
      </c>
      <c r="FB20" t="e">
        <f>VLOOKUP($B20&amp;"|"&amp;FB$13,#REF!,2,0)</f>
        <v>#REF!</v>
      </c>
      <c r="FC20" t="e">
        <f>VLOOKUP($B20&amp;"|"&amp;FC$13,#REF!,2,0)</f>
        <v>#REF!</v>
      </c>
      <c r="FD20" t="e">
        <f>VLOOKUP($B20&amp;"|"&amp;FD$13,#REF!,2,0)</f>
        <v>#REF!</v>
      </c>
      <c r="FE20" t="e">
        <f>VLOOKUP($B20&amp;"|"&amp;FE$13,#REF!,2,0)</f>
        <v>#REF!</v>
      </c>
      <c r="FF20" t="e">
        <f>VLOOKUP($B20&amp;"|"&amp;FF$13,#REF!,2,0)</f>
        <v>#REF!</v>
      </c>
      <c r="FG20" t="e">
        <f>VLOOKUP($B20&amp;"|"&amp;FG$13,#REF!,2,0)</f>
        <v>#REF!</v>
      </c>
      <c r="FH20" t="e">
        <f>VLOOKUP($B20&amp;"|"&amp;FH$13,#REF!,2,0)</f>
        <v>#REF!</v>
      </c>
      <c r="FI20" t="e">
        <f>VLOOKUP($B20&amp;"|"&amp;FI$13,#REF!,2,0)</f>
        <v>#REF!</v>
      </c>
      <c r="FJ20" t="e">
        <f>VLOOKUP($B20&amp;"|"&amp;FJ$13,#REF!,2,0)</f>
        <v>#REF!</v>
      </c>
      <c r="FK20" t="e">
        <f>VLOOKUP($B20&amp;"|"&amp;FK$13,#REF!,2,0)</f>
        <v>#REF!</v>
      </c>
      <c r="FL20" t="e">
        <f>VLOOKUP($B20&amp;"|"&amp;FL$13,#REF!,2,0)</f>
        <v>#REF!</v>
      </c>
      <c r="FM20" t="e">
        <f>VLOOKUP($B20&amp;"|"&amp;FM$13,#REF!,2,0)</f>
        <v>#REF!</v>
      </c>
      <c r="FN20" t="e">
        <f>VLOOKUP($B20&amp;"|"&amp;FN$13,#REF!,2,0)</f>
        <v>#REF!</v>
      </c>
      <c r="FO20" t="e">
        <f>VLOOKUP($B20&amp;"|"&amp;FO$13,#REF!,2,0)</f>
        <v>#REF!</v>
      </c>
      <c r="FP20" t="e">
        <f>VLOOKUP($B20&amp;"|"&amp;FP$13,#REF!,2,0)</f>
        <v>#REF!</v>
      </c>
      <c r="FQ20" t="e">
        <f>VLOOKUP($B20&amp;"|"&amp;FQ$13,#REF!,2,0)</f>
        <v>#REF!</v>
      </c>
      <c r="FR20" t="e">
        <f>VLOOKUP($B20&amp;"|"&amp;FR$13,#REF!,2,0)</f>
        <v>#REF!</v>
      </c>
      <c r="FS20" t="e">
        <f>VLOOKUP($B20&amp;"|"&amp;FS$13,#REF!,2,0)</f>
        <v>#REF!</v>
      </c>
      <c r="FT20" t="e">
        <f>VLOOKUP($B20&amp;"|"&amp;FT$13,#REF!,2,0)</f>
        <v>#REF!</v>
      </c>
      <c r="FU20" t="e">
        <f>VLOOKUP($B20&amp;"|"&amp;FU$13,#REF!,2,0)</f>
        <v>#REF!</v>
      </c>
      <c r="FV20" t="e">
        <f>VLOOKUP($B20&amp;"|"&amp;FV$13,#REF!,2,0)</f>
        <v>#REF!</v>
      </c>
      <c r="FW20" t="e">
        <f>VLOOKUP($B20&amp;"|"&amp;FW$13,#REF!,2,0)</f>
        <v>#REF!</v>
      </c>
      <c r="FX20" t="e">
        <f>VLOOKUP($B20&amp;"|"&amp;FX$13,#REF!,2,0)</f>
        <v>#REF!</v>
      </c>
      <c r="FY20" t="e">
        <f>VLOOKUP($B20&amp;"|"&amp;FY$13,#REF!,2,0)</f>
        <v>#REF!</v>
      </c>
      <c r="FZ20" t="e">
        <f>VLOOKUP($B20&amp;"|"&amp;FZ$13,#REF!,2,0)</f>
        <v>#REF!</v>
      </c>
      <c r="GA20" t="e">
        <f>VLOOKUP($B20&amp;"|"&amp;GA$13,#REF!,2,0)</f>
        <v>#REF!</v>
      </c>
      <c r="GB20" t="e">
        <f>VLOOKUP($B20&amp;"|"&amp;GB$13,#REF!,2,0)</f>
        <v>#REF!</v>
      </c>
      <c r="GC20" t="e">
        <f>VLOOKUP($B20&amp;"|"&amp;GC$13,#REF!,2,0)</f>
        <v>#REF!</v>
      </c>
      <c r="GD20" t="e">
        <f>VLOOKUP($B20&amp;"|"&amp;GD$13,#REF!,2,0)</f>
        <v>#REF!</v>
      </c>
      <c r="GE20" t="e">
        <f>VLOOKUP($B20&amp;"|"&amp;GE$13,#REF!,2,0)</f>
        <v>#REF!</v>
      </c>
      <c r="GF20" t="e">
        <f>VLOOKUP($B20&amp;"|"&amp;GF$13,#REF!,2,0)</f>
        <v>#REF!</v>
      </c>
      <c r="GG20" t="e">
        <f>VLOOKUP($B20&amp;"|"&amp;GG$13,#REF!,2,0)</f>
        <v>#REF!</v>
      </c>
      <c r="GH20" t="e">
        <f>VLOOKUP($B20&amp;"|"&amp;GH$13,#REF!,2,0)</f>
        <v>#REF!</v>
      </c>
      <c r="GI20" t="e">
        <f>VLOOKUP($B20&amp;"|"&amp;GI$13,#REF!,2,0)</f>
        <v>#REF!</v>
      </c>
      <c r="GJ20" t="e">
        <f>VLOOKUP($B20&amp;"|"&amp;GJ$13,#REF!,2,0)</f>
        <v>#REF!</v>
      </c>
      <c r="GK20" t="e">
        <f>VLOOKUP($B20&amp;"|"&amp;GK$13,#REF!,2,0)</f>
        <v>#REF!</v>
      </c>
      <c r="GL20" t="e">
        <f>VLOOKUP($B20&amp;"|"&amp;GL$13,#REF!,2,0)</f>
        <v>#REF!</v>
      </c>
      <c r="GM20" t="e">
        <f>VLOOKUP($B20&amp;"|"&amp;GM$13,#REF!,2,0)</f>
        <v>#REF!</v>
      </c>
      <c r="GN20" t="e">
        <f>VLOOKUP($B20&amp;"|"&amp;GN$13,#REF!,2,0)</f>
        <v>#REF!</v>
      </c>
      <c r="GO20" t="e">
        <f>VLOOKUP($B20&amp;"|"&amp;GO$13,#REF!,2,0)</f>
        <v>#REF!</v>
      </c>
      <c r="GP20" t="e">
        <f>VLOOKUP($B20&amp;"|"&amp;GP$13,#REF!,2,0)</f>
        <v>#REF!</v>
      </c>
      <c r="GQ20" t="e">
        <f>VLOOKUP($B20&amp;"|"&amp;GQ$13,#REF!,2,0)</f>
        <v>#REF!</v>
      </c>
      <c r="GR20" t="e">
        <f>VLOOKUP($B20&amp;"|"&amp;GR$13,#REF!,2,0)</f>
        <v>#REF!</v>
      </c>
      <c r="GS20" t="e">
        <f>VLOOKUP($B20&amp;"|"&amp;GS$13,#REF!,2,0)</f>
        <v>#REF!</v>
      </c>
      <c r="GT20" t="e">
        <f>VLOOKUP($B20&amp;"|"&amp;GT$13,#REF!,2,0)</f>
        <v>#REF!</v>
      </c>
      <c r="GU20" t="e">
        <f>VLOOKUP($B20&amp;"|"&amp;GU$13,#REF!,2,0)</f>
        <v>#REF!</v>
      </c>
      <c r="GV20" t="e">
        <f>VLOOKUP($B20&amp;"|"&amp;GV$13,#REF!,2,0)</f>
        <v>#REF!</v>
      </c>
      <c r="GW20" t="e">
        <f>VLOOKUP($B20&amp;"|"&amp;GW$13,#REF!,2,0)</f>
        <v>#REF!</v>
      </c>
      <c r="GX20" t="e">
        <f>VLOOKUP($B20&amp;"|"&amp;GX$13,#REF!,2,0)</f>
        <v>#REF!</v>
      </c>
      <c r="GY20" t="e">
        <f>VLOOKUP($B20&amp;"|"&amp;GY$13,#REF!,2,0)</f>
        <v>#REF!</v>
      </c>
      <c r="GZ20" t="e">
        <f>VLOOKUP($B20&amp;"|"&amp;GZ$13,#REF!,2,0)</f>
        <v>#REF!</v>
      </c>
      <c r="HA20" t="e">
        <f>VLOOKUP($B20&amp;"|"&amp;HA$13,#REF!,2,0)</f>
        <v>#REF!</v>
      </c>
      <c r="HB20" t="e">
        <f>VLOOKUP($B20&amp;"|"&amp;HB$13,#REF!,2,0)</f>
        <v>#REF!</v>
      </c>
      <c r="HC20" t="e">
        <f>VLOOKUP($B20&amp;"|"&amp;HC$13,#REF!,2,0)</f>
        <v>#REF!</v>
      </c>
      <c r="HD20" t="e">
        <f>VLOOKUP($B20&amp;"|"&amp;HD$13,#REF!,2,0)</f>
        <v>#REF!</v>
      </c>
      <c r="HE20" t="e">
        <f>VLOOKUP($B20&amp;"|"&amp;HE$13,#REF!,2,0)</f>
        <v>#REF!</v>
      </c>
      <c r="HF20" t="e">
        <f>VLOOKUP($B20&amp;"|"&amp;HF$13,#REF!,2,0)</f>
        <v>#REF!</v>
      </c>
      <c r="HG20" t="e">
        <f>VLOOKUP($B20&amp;"|"&amp;HG$13,#REF!,2,0)</f>
        <v>#REF!</v>
      </c>
      <c r="HH20" t="e">
        <f>VLOOKUP($B20&amp;"|"&amp;HH$13,#REF!,2,0)</f>
        <v>#REF!</v>
      </c>
      <c r="HI20" t="e">
        <f>VLOOKUP($B20&amp;"|"&amp;HI$13,#REF!,2,0)</f>
        <v>#REF!</v>
      </c>
      <c r="HJ20" t="e">
        <f>VLOOKUP($B20&amp;"|"&amp;HJ$13,#REF!,2,0)</f>
        <v>#REF!</v>
      </c>
      <c r="HK20" t="e">
        <f>VLOOKUP($B20&amp;"|"&amp;HK$13,#REF!,2,0)</f>
        <v>#REF!</v>
      </c>
      <c r="HL20" t="e">
        <f>VLOOKUP($B20&amp;"|"&amp;HL$13,#REF!,2,0)</f>
        <v>#REF!</v>
      </c>
      <c r="HM20" t="e">
        <f>VLOOKUP($B20&amp;"|"&amp;HM$13,#REF!,2,0)</f>
        <v>#REF!</v>
      </c>
      <c r="HN20" t="e">
        <f>VLOOKUP($B20&amp;"|"&amp;HN$13,#REF!,2,0)</f>
        <v>#REF!</v>
      </c>
      <c r="HO20" t="e">
        <f>VLOOKUP($B20&amp;"|"&amp;HO$13,#REF!,2,0)</f>
        <v>#REF!</v>
      </c>
      <c r="HP20" t="e">
        <f>VLOOKUP($B20&amp;"|"&amp;HP$13,#REF!,2,0)</f>
        <v>#REF!</v>
      </c>
      <c r="HQ20" t="e">
        <f>VLOOKUP($B20&amp;"|"&amp;HQ$13,#REF!,2,0)</f>
        <v>#REF!</v>
      </c>
      <c r="HR20" t="e">
        <f>VLOOKUP($B20&amp;"|"&amp;HR$13,#REF!,2,0)</f>
        <v>#REF!</v>
      </c>
      <c r="HS20" t="e">
        <f>VLOOKUP($B20&amp;"|"&amp;HS$13,#REF!,2,0)</f>
        <v>#REF!</v>
      </c>
      <c r="HT20" t="e">
        <f>VLOOKUP($B20&amp;"|"&amp;HT$13,#REF!,2,0)</f>
        <v>#REF!</v>
      </c>
      <c r="HU20" t="e">
        <f>VLOOKUP($B20&amp;"|"&amp;HU$13,#REF!,2,0)</f>
        <v>#REF!</v>
      </c>
      <c r="HV20" t="e">
        <f>VLOOKUP($B20&amp;"|"&amp;HV$13,#REF!,2,0)</f>
        <v>#REF!</v>
      </c>
      <c r="HW20" t="e">
        <f>VLOOKUP($B20&amp;"|"&amp;HW$13,#REF!,2,0)</f>
        <v>#REF!</v>
      </c>
      <c r="HX20" t="e">
        <f>VLOOKUP($B20&amp;"|"&amp;HX$13,#REF!,2,0)</f>
        <v>#REF!</v>
      </c>
      <c r="HY20" t="e">
        <f>VLOOKUP($B20&amp;"|"&amp;HY$13,#REF!,2,0)</f>
        <v>#REF!</v>
      </c>
      <c r="HZ20" t="e">
        <f>VLOOKUP($B20&amp;"|"&amp;HZ$13,#REF!,2,0)</f>
        <v>#REF!</v>
      </c>
      <c r="IA20" t="e">
        <f>VLOOKUP($B20&amp;"|"&amp;IA$13,#REF!,2,0)</f>
        <v>#REF!</v>
      </c>
      <c r="IB20" t="e">
        <f>VLOOKUP($B20&amp;"|"&amp;IB$13,#REF!,2,0)</f>
        <v>#REF!</v>
      </c>
      <c r="IC20" t="e">
        <f>VLOOKUP($B20&amp;"|"&amp;IC$13,#REF!,2,0)</f>
        <v>#REF!</v>
      </c>
      <c r="ID20" t="e">
        <f>VLOOKUP($B20&amp;"|"&amp;ID$13,#REF!,2,0)</f>
        <v>#REF!</v>
      </c>
      <c r="IE20" t="e">
        <f>VLOOKUP($B20&amp;"|"&amp;IE$13,#REF!,2,0)</f>
        <v>#REF!</v>
      </c>
      <c r="IF20" t="e">
        <f>VLOOKUP($B20&amp;"|"&amp;IF$13,#REF!,2,0)</f>
        <v>#REF!</v>
      </c>
      <c r="IG20" t="e">
        <f>VLOOKUP($B20&amp;"|"&amp;IG$13,#REF!,2,0)</f>
        <v>#REF!</v>
      </c>
      <c r="IH20" t="e">
        <f>VLOOKUP($B20&amp;"|"&amp;IH$13,#REF!,2,0)</f>
        <v>#REF!</v>
      </c>
      <c r="II20" t="e">
        <f>VLOOKUP($B20&amp;"|"&amp;II$13,#REF!,2,0)</f>
        <v>#REF!</v>
      </c>
      <c r="IJ20" t="e">
        <f>VLOOKUP($B20&amp;"|"&amp;IJ$13,#REF!,2,0)</f>
        <v>#REF!</v>
      </c>
      <c r="IK20" t="e">
        <f>VLOOKUP($B20&amp;"|"&amp;IK$13,#REF!,2,0)</f>
        <v>#REF!</v>
      </c>
      <c r="IL20" t="e">
        <f>VLOOKUP($B20&amp;"|"&amp;IL$13,#REF!,2,0)</f>
        <v>#REF!</v>
      </c>
      <c r="IM20" t="e">
        <f>VLOOKUP($B20&amp;"|"&amp;IM$13,#REF!,2,0)</f>
        <v>#REF!</v>
      </c>
      <c r="IN20" t="e">
        <f>VLOOKUP($B20&amp;"|"&amp;IN$13,#REF!,2,0)</f>
        <v>#REF!</v>
      </c>
      <c r="IO20" t="e">
        <f>VLOOKUP($B20&amp;"|"&amp;IO$13,#REF!,2,0)</f>
        <v>#REF!</v>
      </c>
      <c r="IP20" t="e">
        <f>VLOOKUP($B20&amp;"|"&amp;IP$13,#REF!,2,0)</f>
        <v>#REF!</v>
      </c>
      <c r="IQ20" t="e">
        <f>VLOOKUP($B20&amp;"|"&amp;IQ$13,#REF!,2,0)</f>
        <v>#REF!</v>
      </c>
      <c r="IR20" t="e">
        <f>VLOOKUP($B20&amp;"|"&amp;IR$13,#REF!,2,0)</f>
        <v>#REF!</v>
      </c>
      <c r="IS20" t="e">
        <f>VLOOKUP($B20&amp;"|"&amp;IS$13,#REF!,2,0)</f>
        <v>#REF!</v>
      </c>
      <c r="IT20" t="e">
        <f>VLOOKUP($B20&amp;"|"&amp;IT$13,#REF!,2,0)</f>
        <v>#REF!</v>
      </c>
      <c r="IU20" t="e">
        <f>VLOOKUP($B20&amp;"|"&amp;IU$13,#REF!,2,0)</f>
        <v>#REF!</v>
      </c>
      <c r="IV20" t="e">
        <f>VLOOKUP($B20&amp;"|"&amp;IV$13,#REF!,2,0)</f>
        <v>#REF!</v>
      </c>
      <c r="IW20" t="e">
        <f>VLOOKUP($B20&amp;"|"&amp;IW$13,#REF!,2,0)</f>
        <v>#REF!</v>
      </c>
      <c r="IX20" t="e">
        <f>VLOOKUP($B20&amp;"|"&amp;IX$13,#REF!,2,0)</f>
        <v>#REF!</v>
      </c>
      <c r="IY20" t="e">
        <f>VLOOKUP($B20&amp;"|"&amp;IY$13,#REF!,2,0)</f>
        <v>#REF!</v>
      </c>
      <c r="IZ20" t="e">
        <f>VLOOKUP($B20&amp;"|"&amp;IZ$13,#REF!,2,0)</f>
        <v>#REF!</v>
      </c>
      <c r="JA20" t="e">
        <f>VLOOKUP($B20&amp;"|"&amp;JA$13,#REF!,2,0)</f>
        <v>#REF!</v>
      </c>
      <c r="JB20" t="e">
        <f>VLOOKUP($B20&amp;"|"&amp;JB$13,#REF!,2,0)</f>
        <v>#REF!</v>
      </c>
      <c r="JC20" t="e">
        <f>VLOOKUP($B20&amp;"|"&amp;JC$13,#REF!,2,0)</f>
        <v>#REF!</v>
      </c>
      <c r="JD20" t="e">
        <f>VLOOKUP($B20&amp;"|"&amp;JD$13,#REF!,2,0)</f>
        <v>#REF!</v>
      </c>
      <c r="JE20" t="e">
        <f>VLOOKUP($B20&amp;"|"&amp;JE$13,#REF!,2,0)</f>
        <v>#REF!</v>
      </c>
      <c r="JF20" t="e">
        <f>VLOOKUP($B20&amp;"|"&amp;JF$13,#REF!,2,0)</f>
        <v>#REF!</v>
      </c>
      <c r="JG20" t="e">
        <f>VLOOKUP($B20&amp;"|"&amp;JG$13,#REF!,2,0)</f>
        <v>#REF!</v>
      </c>
      <c r="JH20" t="e">
        <f>VLOOKUP($B20&amp;"|"&amp;JH$13,#REF!,2,0)</f>
        <v>#REF!</v>
      </c>
      <c r="JI20" t="e">
        <f>VLOOKUP($B20&amp;"|"&amp;JI$13,#REF!,2,0)</f>
        <v>#REF!</v>
      </c>
      <c r="JJ20" t="e">
        <f>VLOOKUP($B20&amp;"|"&amp;JJ$13,#REF!,2,0)</f>
        <v>#REF!</v>
      </c>
      <c r="JK20" t="e">
        <f>VLOOKUP($B20&amp;"|"&amp;JK$13,#REF!,2,0)</f>
        <v>#REF!</v>
      </c>
      <c r="JL20" t="e">
        <f>VLOOKUP($B20&amp;"|"&amp;JL$13,#REF!,2,0)</f>
        <v>#REF!</v>
      </c>
      <c r="JM20" t="e">
        <f>VLOOKUP($B20&amp;"|"&amp;JM$13,#REF!,2,0)</f>
        <v>#REF!</v>
      </c>
      <c r="JN20" t="e">
        <f>VLOOKUP($B20&amp;"|"&amp;JN$13,#REF!,2,0)</f>
        <v>#REF!</v>
      </c>
      <c r="JO20" t="e">
        <f>VLOOKUP($B20&amp;"|"&amp;JO$13,#REF!,2,0)</f>
        <v>#REF!</v>
      </c>
      <c r="JP20" t="e">
        <f>VLOOKUP($B20&amp;"|"&amp;JP$13,#REF!,2,0)</f>
        <v>#REF!</v>
      </c>
      <c r="JQ20" t="e">
        <f>VLOOKUP($B20&amp;"|"&amp;JQ$13,#REF!,2,0)</f>
        <v>#REF!</v>
      </c>
      <c r="JR20" t="e">
        <f>VLOOKUP($B20&amp;"|"&amp;JR$13,#REF!,2,0)</f>
        <v>#REF!</v>
      </c>
      <c r="JS20" t="e">
        <f>VLOOKUP($B20&amp;"|"&amp;JS$13,#REF!,2,0)</f>
        <v>#REF!</v>
      </c>
      <c r="JT20" t="e">
        <f>VLOOKUP($B20&amp;"|"&amp;JT$13,#REF!,2,0)</f>
        <v>#REF!</v>
      </c>
      <c r="JU20" t="e">
        <f>VLOOKUP($B20&amp;"|"&amp;JU$13,#REF!,2,0)</f>
        <v>#REF!</v>
      </c>
      <c r="JV20" t="e">
        <f>VLOOKUP($B20&amp;"|"&amp;JV$13,#REF!,2,0)</f>
        <v>#REF!</v>
      </c>
      <c r="JW20" t="e">
        <f>VLOOKUP($B20&amp;"|"&amp;JW$13,#REF!,2,0)</f>
        <v>#REF!</v>
      </c>
      <c r="JX20" t="e">
        <f>VLOOKUP($B20&amp;"|"&amp;JX$13,#REF!,2,0)</f>
        <v>#REF!</v>
      </c>
      <c r="JY20" t="e">
        <f>VLOOKUP($B20&amp;"|"&amp;JY$13,#REF!,2,0)</f>
        <v>#REF!</v>
      </c>
      <c r="JZ20" t="e">
        <f>VLOOKUP($B20&amp;"|"&amp;JZ$13,#REF!,2,0)</f>
        <v>#REF!</v>
      </c>
      <c r="KA20" t="e">
        <f>VLOOKUP($B20&amp;"|"&amp;KA$13,#REF!,2,0)</f>
        <v>#REF!</v>
      </c>
      <c r="KB20" t="e">
        <f>VLOOKUP($B20&amp;"|"&amp;KB$13,#REF!,2,0)</f>
        <v>#REF!</v>
      </c>
      <c r="KC20" t="e">
        <f>VLOOKUP($B20&amp;"|"&amp;KC$13,#REF!,2,0)</f>
        <v>#REF!</v>
      </c>
      <c r="KD20" t="e">
        <f>VLOOKUP($B20&amp;"|"&amp;KD$13,#REF!,2,0)</f>
        <v>#REF!</v>
      </c>
      <c r="KE20" t="e">
        <f>VLOOKUP($B20&amp;"|"&amp;KE$13,#REF!,2,0)</f>
        <v>#REF!</v>
      </c>
      <c r="KF20" t="e">
        <f>VLOOKUP($B20&amp;"|"&amp;KF$13,#REF!,2,0)</f>
        <v>#REF!</v>
      </c>
      <c r="KG20" t="e">
        <f>VLOOKUP($B20&amp;"|"&amp;KG$13,#REF!,2,0)</f>
        <v>#REF!</v>
      </c>
      <c r="KH20" t="e">
        <f>VLOOKUP($B20&amp;"|"&amp;KH$13,#REF!,2,0)</f>
        <v>#REF!</v>
      </c>
      <c r="KI20" t="e">
        <f>VLOOKUP($B20&amp;"|"&amp;KI$13,#REF!,2,0)</f>
        <v>#REF!</v>
      </c>
      <c r="KJ20" t="e">
        <f>VLOOKUP($B20&amp;"|"&amp;KJ$13,#REF!,2,0)</f>
        <v>#REF!</v>
      </c>
      <c r="KK20" t="e">
        <f>VLOOKUP($B20&amp;"|"&amp;KK$13,#REF!,2,0)</f>
        <v>#REF!</v>
      </c>
      <c r="KL20" t="e">
        <f>VLOOKUP($B20&amp;"|"&amp;KL$13,#REF!,2,0)</f>
        <v>#REF!</v>
      </c>
      <c r="KM20" t="e">
        <f>VLOOKUP($B20&amp;"|"&amp;KM$13,#REF!,2,0)</f>
        <v>#REF!</v>
      </c>
      <c r="KN20" t="e">
        <f>VLOOKUP($B20&amp;"|"&amp;KN$13,#REF!,2,0)</f>
        <v>#REF!</v>
      </c>
      <c r="KO20" t="e">
        <f>VLOOKUP($B20&amp;"|"&amp;KO$13,#REF!,2,0)</f>
        <v>#REF!</v>
      </c>
      <c r="KP20" t="e">
        <f>VLOOKUP($B20&amp;"|"&amp;KP$13,#REF!,2,0)</f>
        <v>#REF!</v>
      </c>
      <c r="KQ20" t="e">
        <f>VLOOKUP($B20&amp;"|"&amp;KQ$13,#REF!,2,0)</f>
        <v>#REF!</v>
      </c>
      <c r="KR20" t="e">
        <f>VLOOKUP($B20&amp;"|"&amp;KR$13,#REF!,2,0)</f>
        <v>#REF!</v>
      </c>
      <c r="KS20" t="e">
        <f>VLOOKUP($B20&amp;"|"&amp;KS$13,#REF!,2,0)</f>
        <v>#REF!</v>
      </c>
      <c r="KT20" t="e">
        <f>VLOOKUP($B20&amp;"|"&amp;KT$13,#REF!,2,0)</f>
        <v>#REF!</v>
      </c>
      <c r="KU20" t="e">
        <f>VLOOKUP($B20&amp;"|"&amp;KU$13,#REF!,2,0)</f>
        <v>#REF!</v>
      </c>
      <c r="KV20" t="e">
        <f>VLOOKUP($B20&amp;"|"&amp;KV$13,#REF!,2,0)</f>
        <v>#REF!</v>
      </c>
      <c r="KW20" t="e">
        <f>VLOOKUP($B20&amp;"|"&amp;KW$13,#REF!,2,0)</f>
        <v>#REF!</v>
      </c>
      <c r="KX20" t="e">
        <f>VLOOKUP($B20&amp;"|"&amp;KX$13,#REF!,2,0)</f>
        <v>#REF!</v>
      </c>
      <c r="KY20" t="e">
        <f>VLOOKUP($B20&amp;"|"&amp;KY$13,#REF!,2,0)</f>
        <v>#REF!</v>
      </c>
      <c r="KZ20" t="e">
        <f>VLOOKUP($B20&amp;"|"&amp;KZ$13,#REF!,2,0)</f>
        <v>#REF!</v>
      </c>
      <c r="LA20" t="e">
        <f>VLOOKUP($B20&amp;"|"&amp;LA$13,#REF!,2,0)</f>
        <v>#REF!</v>
      </c>
      <c r="LB20" t="e">
        <f>VLOOKUP($B20&amp;"|"&amp;LB$13,#REF!,2,0)</f>
        <v>#REF!</v>
      </c>
      <c r="LC20" t="e">
        <f>VLOOKUP($B20&amp;"|"&amp;LC$13,#REF!,2,0)</f>
        <v>#REF!</v>
      </c>
      <c r="LD20" t="e">
        <f>VLOOKUP($B20&amp;"|"&amp;LD$13,#REF!,2,0)</f>
        <v>#REF!</v>
      </c>
      <c r="LE20" t="e">
        <f>VLOOKUP($B20&amp;"|"&amp;LE$13,#REF!,2,0)</f>
        <v>#REF!</v>
      </c>
      <c r="LF20" t="e">
        <f>VLOOKUP($B20&amp;"|"&amp;LF$13,#REF!,2,0)</f>
        <v>#REF!</v>
      </c>
      <c r="LG20" t="e">
        <f>VLOOKUP($B20&amp;"|"&amp;LG$13,#REF!,2,0)</f>
        <v>#REF!</v>
      </c>
      <c r="LH20" t="e">
        <f>VLOOKUP($B20&amp;"|"&amp;LH$13,#REF!,2,0)</f>
        <v>#REF!</v>
      </c>
      <c r="LI20" t="e">
        <f>VLOOKUP($B20&amp;"|"&amp;LI$13,#REF!,2,0)</f>
        <v>#REF!</v>
      </c>
      <c r="LJ20" t="e">
        <f>VLOOKUP($B20&amp;"|"&amp;LJ$13,#REF!,2,0)</f>
        <v>#REF!</v>
      </c>
      <c r="LK20" t="e">
        <f>VLOOKUP($B20&amp;"|"&amp;LK$13,#REF!,2,0)</f>
        <v>#REF!</v>
      </c>
      <c r="LL20" t="e">
        <f>VLOOKUP($B20&amp;"|"&amp;LL$13,#REF!,2,0)</f>
        <v>#REF!</v>
      </c>
      <c r="LM20" t="e">
        <f>VLOOKUP($B20&amp;"|"&amp;LM$13,#REF!,2,0)</f>
        <v>#REF!</v>
      </c>
      <c r="LN20" t="e">
        <f>VLOOKUP($B20&amp;"|"&amp;LN$13,#REF!,2,0)</f>
        <v>#REF!</v>
      </c>
      <c r="LO20" t="e">
        <f>VLOOKUP($B20&amp;"|"&amp;LO$13,#REF!,2,0)</f>
        <v>#REF!</v>
      </c>
      <c r="LP20" t="e">
        <f>VLOOKUP($B20&amp;"|"&amp;LP$13,#REF!,2,0)</f>
        <v>#REF!</v>
      </c>
      <c r="LQ20" t="e">
        <f>VLOOKUP($B20&amp;"|"&amp;LQ$13,#REF!,2,0)</f>
        <v>#REF!</v>
      </c>
      <c r="LR20" t="e">
        <f>VLOOKUP($B20&amp;"|"&amp;LR$13,#REF!,2,0)</f>
        <v>#REF!</v>
      </c>
      <c r="LS20" t="e">
        <f>VLOOKUP($B20&amp;"|"&amp;LS$13,#REF!,2,0)</f>
        <v>#REF!</v>
      </c>
      <c r="LT20" t="e">
        <f>VLOOKUP($B20&amp;"|"&amp;LT$13,#REF!,2,0)</f>
        <v>#REF!</v>
      </c>
      <c r="LU20" t="e">
        <f>VLOOKUP($B20&amp;"|"&amp;LU$13,#REF!,2,0)</f>
        <v>#REF!</v>
      </c>
      <c r="LV20" t="e">
        <f>VLOOKUP($B20&amp;"|"&amp;LV$13,#REF!,2,0)</f>
        <v>#REF!</v>
      </c>
      <c r="LW20" t="e">
        <f>VLOOKUP($B20&amp;"|"&amp;LW$13,#REF!,2,0)</f>
        <v>#REF!</v>
      </c>
      <c r="LX20" t="e">
        <f>VLOOKUP($B20&amp;"|"&amp;LX$13,#REF!,2,0)</f>
        <v>#REF!</v>
      </c>
      <c r="LY20" t="e">
        <f>VLOOKUP($B20&amp;"|"&amp;LY$13,#REF!,2,0)</f>
        <v>#REF!</v>
      </c>
      <c r="LZ20" t="e">
        <f>VLOOKUP($B20&amp;"|"&amp;LZ$13,#REF!,2,0)</f>
        <v>#REF!</v>
      </c>
      <c r="MA20" t="e">
        <f>VLOOKUP($B20&amp;"|"&amp;MA$13,#REF!,2,0)</f>
        <v>#REF!</v>
      </c>
      <c r="MB20" t="e">
        <f>VLOOKUP($B20&amp;"|"&amp;MB$13,#REF!,2,0)</f>
        <v>#REF!</v>
      </c>
      <c r="MC20" t="e">
        <f>VLOOKUP($B20&amp;"|"&amp;MC$13,#REF!,2,0)</f>
        <v>#REF!</v>
      </c>
      <c r="MD20" t="e">
        <f>VLOOKUP($B20&amp;"|"&amp;MD$13,#REF!,2,0)</f>
        <v>#REF!</v>
      </c>
      <c r="ME20" t="e">
        <f>VLOOKUP($B20&amp;"|"&amp;ME$13,#REF!,2,0)</f>
        <v>#REF!</v>
      </c>
      <c r="MF20" t="e">
        <f>VLOOKUP($B20&amp;"|"&amp;MF$13,#REF!,2,0)</f>
        <v>#REF!</v>
      </c>
      <c r="MG20" t="e">
        <f>VLOOKUP($B20&amp;"|"&amp;MG$13,#REF!,2,0)</f>
        <v>#REF!</v>
      </c>
      <c r="MH20" t="e">
        <f>VLOOKUP($B20&amp;"|"&amp;MH$13,#REF!,2,0)</f>
        <v>#REF!</v>
      </c>
      <c r="MI20" t="e">
        <f>VLOOKUP($B20&amp;"|"&amp;MI$13,#REF!,2,0)</f>
        <v>#REF!</v>
      </c>
      <c r="MJ20" t="e">
        <f>VLOOKUP($B20&amp;"|"&amp;MJ$13,#REF!,2,0)</f>
        <v>#REF!</v>
      </c>
      <c r="MK20" t="e">
        <f>VLOOKUP($B20&amp;"|"&amp;MK$13,#REF!,2,0)</f>
        <v>#REF!</v>
      </c>
      <c r="ML20" t="e">
        <f>VLOOKUP($B20&amp;"|"&amp;ML$13,#REF!,2,0)</f>
        <v>#REF!</v>
      </c>
      <c r="MM20" t="e">
        <f>VLOOKUP($B20&amp;"|"&amp;MM$13,#REF!,2,0)</f>
        <v>#REF!</v>
      </c>
      <c r="MN20" t="e">
        <f>VLOOKUP($B20&amp;"|"&amp;MN$13,#REF!,2,0)</f>
        <v>#REF!</v>
      </c>
      <c r="MO20" t="e">
        <f>VLOOKUP($B20&amp;"|"&amp;MO$13,#REF!,2,0)</f>
        <v>#REF!</v>
      </c>
      <c r="MP20" t="e">
        <f>VLOOKUP($B20&amp;"|"&amp;MP$13,#REF!,2,0)</f>
        <v>#REF!</v>
      </c>
      <c r="MQ20" t="e">
        <f>VLOOKUP($B20&amp;"|"&amp;MQ$13,#REF!,2,0)</f>
        <v>#REF!</v>
      </c>
      <c r="MR20" t="e">
        <f>VLOOKUP($B20&amp;"|"&amp;MR$13,#REF!,2,0)</f>
        <v>#REF!</v>
      </c>
      <c r="MS20" t="e">
        <f>VLOOKUP($B20&amp;"|"&amp;MS$13,#REF!,2,0)</f>
        <v>#REF!</v>
      </c>
      <c r="MT20" t="e">
        <f>VLOOKUP($B20&amp;"|"&amp;MT$13,#REF!,2,0)</f>
        <v>#REF!</v>
      </c>
      <c r="MU20" t="e">
        <f>VLOOKUP($B20&amp;"|"&amp;MU$13,#REF!,2,0)</f>
        <v>#REF!</v>
      </c>
      <c r="MV20" t="e">
        <f>VLOOKUP($B20&amp;"|"&amp;MV$13,#REF!,2,0)</f>
        <v>#REF!</v>
      </c>
      <c r="MW20" t="e">
        <f>VLOOKUP($B20&amp;"|"&amp;MW$13,#REF!,2,0)</f>
        <v>#REF!</v>
      </c>
      <c r="MX20" t="e">
        <f>VLOOKUP($B20&amp;"|"&amp;MX$13,#REF!,2,0)</f>
        <v>#REF!</v>
      </c>
      <c r="MY20" t="e">
        <f>VLOOKUP($B20&amp;"|"&amp;MY$13,#REF!,2,0)</f>
        <v>#REF!</v>
      </c>
      <c r="MZ20" t="e">
        <f>VLOOKUP($B20&amp;"|"&amp;MZ$13,#REF!,2,0)</f>
        <v>#REF!</v>
      </c>
      <c r="NA20" t="e">
        <f>VLOOKUP($B20&amp;"|"&amp;NA$13,#REF!,2,0)</f>
        <v>#REF!</v>
      </c>
      <c r="NB20" t="e">
        <f>VLOOKUP($B20&amp;"|"&amp;NB$13,#REF!,2,0)</f>
        <v>#REF!</v>
      </c>
      <c r="NC20" t="e">
        <f>VLOOKUP($B20&amp;"|"&amp;NC$13,#REF!,2,0)</f>
        <v>#REF!</v>
      </c>
      <c r="ND20" t="e">
        <f>VLOOKUP($B20&amp;"|"&amp;ND$13,#REF!,2,0)</f>
        <v>#REF!</v>
      </c>
      <c r="NE20" t="e">
        <f>VLOOKUP($B20&amp;"|"&amp;NE$13,#REF!,2,0)</f>
        <v>#REF!</v>
      </c>
      <c r="NF20" t="e">
        <f>VLOOKUP($B20&amp;"|"&amp;NF$13,#REF!,2,0)</f>
        <v>#REF!</v>
      </c>
      <c r="NG20" t="e">
        <f>VLOOKUP($B20&amp;"|"&amp;NG$13,#REF!,2,0)</f>
        <v>#REF!</v>
      </c>
      <c r="NH20" t="e">
        <f>VLOOKUP($B20&amp;"|"&amp;NH$13,#REF!,2,0)</f>
        <v>#REF!</v>
      </c>
      <c r="NI20" t="e">
        <f>VLOOKUP($B20&amp;"|"&amp;NI$13,#REF!,2,0)</f>
        <v>#REF!</v>
      </c>
      <c r="NJ20" t="e">
        <f>VLOOKUP($B20&amp;"|"&amp;NJ$13,#REF!,2,0)</f>
        <v>#REF!</v>
      </c>
      <c r="NK20" t="e">
        <f>VLOOKUP($B20&amp;"|"&amp;NK$13,#REF!,2,0)</f>
        <v>#REF!</v>
      </c>
      <c r="NL20" t="e">
        <f>VLOOKUP($B20&amp;"|"&amp;NL$13,#REF!,2,0)</f>
        <v>#REF!</v>
      </c>
      <c r="NM20" t="e">
        <f>VLOOKUP($B20&amp;"|"&amp;NM$13,#REF!,2,0)</f>
        <v>#REF!</v>
      </c>
      <c r="NN20" t="e">
        <f>VLOOKUP($B20&amp;"|"&amp;NN$13,#REF!,2,0)</f>
        <v>#REF!</v>
      </c>
      <c r="NO20" t="e">
        <f>VLOOKUP($B20&amp;"|"&amp;NO$13,#REF!,2,0)</f>
        <v>#REF!</v>
      </c>
      <c r="NP20" s="16" t="e">
        <f>VLOOKUP($B20&amp;"|"&amp;NP$13,#REF!,2,0)</f>
        <v>#REF!</v>
      </c>
      <c r="NQ20" t="e">
        <f>VLOOKUP($B20&amp;"|"&amp;NQ$13,#REF!,2,0)</f>
        <v>#REF!</v>
      </c>
      <c r="NR20" t="e">
        <f>VLOOKUP($B20&amp;"|"&amp;NR$13,#REF!,2,0)</f>
        <v>#REF!</v>
      </c>
      <c r="NS20" t="e">
        <f>VLOOKUP($B20&amp;"|"&amp;NS$13,#REF!,2,0)</f>
        <v>#REF!</v>
      </c>
      <c r="NT20" t="e">
        <f>VLOOKUP($B20&amp;"|"&amp;NT$13,#REF!,2,0)</f>
        <v>#REF!</v>
      </c>
      <c r="NU20" t="e">
        <f>VLOOKUP($B20&amp;"|"&amp;NU$13,#REF!,2,0)</f>
        <v>#REF!</v>
      </c>
      <c r="NV20" t="e">
        <f>VLOOKUP($B20&amp;"|"&amp;NV$13,#REF!,2,0)</f>
        <v>#REF!</v>
      </c>
      <c r="NW20" t="e">
        <f>VLOOKUP($B20&amp;"|"&amp;NW$13,#REF!,2,0)</f>
        <v>#REF!</v>
      </c>
      <c r="NX20" t="e">
        <f>VLOOKUP($B20&amp;"|"&amp;NX$13,#REF!,2,0)</f>
        <v>#REF!</v>
      </c>
      <c r="NY20" t="e">
        <f>VLOOKUP($B20&amp;"|"&amp;NY$13,#REF!,2,0)</f>
        <v>#REF!</v>
      </c>
      <c r="NZ20" t="e">
        <f>VLOOKUP($B20&amp;"|"&amp;NZ$13,#REF!,2,0)</f>
        <v>#REF!</v>
      </c>
      <c r="OA20" t="e">
        <f>VLOOKUP($B20&amp;"|"&amp;OA$13,#REF!,2,0)</f>
        <v>#REF!</v>
      </c>
      <c r="OB20" s="16" t="e">
        <f>VLOOKUP($B20&amp;"|"&amp;OB$13,#REF!,2,0)</f>
        <v>#REF!</v>
      </c>
      <c r="OC20" t="e">
        <f>VLOOKUP($B20&amp;"|"&amp;OC$13,#REF!,2,0)</f>
        <v>#REF!</v>
      </c>
      <c r="OD20" t="e">
        <f>VLOOKUP($B20&amp;"|"&amp;OD$13,#REF!,2,0)</f>
        <v>#REF!</v>
      </c>
      <c r="OE20" t="e">
        <f>VLOOKUP($B20&amp;"|"&amp;OE$13,#REF!,2,0)</f>
        <v>#REF!</v>
      </c>
      <c r="OF20" t="e">
        <f>VLOOKUP($B20&amp;"|"&amp;OF$13,#REF!,2,0)</f>
        <v>#REF!</v>
      </c>
      <c r="OG20" t="e">
        <f>VLOOKUP($B20&amp;"|"&amp;OG$13,#REF!,2,0)</f>
        <v>#REF!</v>
      </c>
      <c r="OH20" t="e">
        <f>VLOOKUP($B20&amp;"|"&amp;OH$13,#REF!,2,0)</f>
        <v>#REF!</v>
      </c>
    </row>
    <row r="21" spans="1:398">
      <c r="A21" s="3" t="s">
        <v>493</v>
      </c>
      <c r="B21" s="67" t="s">
        <v>484</v>
      </c>
      <c r="C21" t="e">
        <f>VLOOKUP($B21&amp;"|"&amp;C$13,#REF!,2,0)</f>
        <v>#REF!</v>
      </c>
      <c r="D21" t="e">
        <f>VLOOKUP($B21&amp;"|"&amp;D$13,#REF!,2,0)</f>
        <v>#REF!</v>
      </c>
      <c r="E21" t="e">
        <f>VLOOKUP($B21&amp;"|"&amp;E$13,#REF!,2,0)</f>
        <v>#REF!</v>
      </c>
      <c r="F21" t="e">
        <f>VLOOKUP($B21&amp;"|"&amp;F$13,#REF!,2,0)</f>
        <v>#REF!</v>
      </c>
      <c r="G21" t="e">
        <f>VLOOKUP($B21&amp;"|"&amp;G$13,#REF!,2,0)</f>
        <v>#REF!</v>
      </c>
      <c r="H21" t="e">
        <f>VLOOKUP($B21&amp;"|"&amp;H$13,#REF!,2,0)</f>
        <v>#REF!</v>
      </c>
      <c r="I21" t="e">
        <f>VLOOKUP($B21&amp;"|"&amp;I$13,#REF!,2,0)</f>
        <v>#REF!</v>
      </c>
      <c r="J21" t="e">
        <f>VLOOKUP($B21&amp;"|"&amp;J$13,#REF!,2,0)</f>
        <v>#REF!</v>
      </c>
      <c r="K21" t="e">
        <f>VLOOKUP($B21&amp;"|"&amp;K$13,#REF!,2,0)</f>
        <v>#REF!</v>
      </c>
      <c r="L21" t="e">
        <f>VLOOKUP($B21&amp;"|"&amp;L$13,#REF!,2,0)</f>
        <v>#REF!</v>
      </c>
      <c r="M21" t="e">
        <f>VLOOKUP($B21&amp;"|"&amp;M$13,#REF!,2,0)</f>
        <v>#REF!</v>
      </c>
      <c r="N21" t="e">
        <f>VLOOKUP($B21&amp;"|"&amp;N$13,#REF!,2,0)</f>
        <v>#REF!</v>
      </c>
      <c r="O21" t="e">
        <f>VLOOKUP($B21&amp;"|"&amp;O$13,#REF!,2,0)</f>
        <v>#REF!</v>
      </c>
      <c r="P21" t="e">
        <f>VLOOKUP($B21&amp;"|"&amp;P$13,#REF!,2,0)</f>
        <v>#REF!</v>
      </c>
      <c r="Q21" t="e">
        <f>VLOOKUP($B21&amp;"|"&amp;Q$13,#REF!,2,0)</f>
        <v>#REF!</v>
      </c>
      <c r="R21" t="e">
        <f>VLOOKUP($B21&amp;"|"&amp;R$13,#REF!,2,0)</f>
        <v>#REF!</v>
      </c>
      <c r="S21" t="e">
        <f>VLOOKUP($B21&amp;"|"&amp;S$13,#REF!,2,0)</f>
        <v>#REF!</v>
      </c>
      <c r="T21" t="e">
        <f>VLOOKUP($B21&amp;"|"&amp;T$13,#REF!,2,0)</f>
        <v>#REF!</v>
      </c>
      <c r="U21" t="e">
        <f>VLOOKUP($B21&amp;"|"&amp;U$13,#REF!,2,0)</f>
        <v>#REF!</v>
      </c>
      <c r="V21" t="e">
        <f>VLOOKUP($B21&amp;"|"&amp;V$13,#REF!,2,0)</f>
        <v>#REF!</v>
      </c>
      <c r="W21" t="e">
        <f>VLOOKUP($B21&amp;"|"&amp;W$13,#REF!,2,0)</f>
        <v>#REF!</v>
      </c>
      <c r="X21" t="e">
        <f>VLOOKUP($B21&amp;"|"&amp;X$13,#REF!,2,0)</f>
        <v>#REF!</v>
      </c>
      <c r="Y21" t="e">
        <f>VLOOKUP($B21&amp;"|"&amp;Y$13,#REF!,2,0)</f>
        <v>#REF!</v>
      </c>
      <c r="Z21" t="e">
        <f>VLOOKUP($B21&amp;"|"&amp;Z$13,#REF!,2,0)</f>
        <v>#REF!</v>
      </c>
      <c r="AA21" t="e">
        <f>VLOOKUP($B21&amp;"|"&amp;AA$13,#REF!,2,0)</f>
        <v>#REF!</v>
      </c>
      <c r="AB21" t="e">
        <f>VLOOKUP($B21&amp;"|"&amp;AB$13,#REF!,2,0)</f>
        <v>#REF!</v>
      </c>
      <c r="AC21" t="e">
        <f>VLOOKUP($B21&amp;"|"&amp;AC$13,#REF!,2,0)</f>
        <v>#REF!</v>
      </c>
      <c r="AD21" t="e">
        <f>VLOOKUP($B21&amp;"|"&amp;AD$13,#REF!,2,0)</f>
        <v>#REF!</v>
      </c>
      <c r="AE21" t="e">
        <f>VLOOKUP($B21&amp;"|"&amp;AE$13,#REF!,2,0)</f>
        <v>#REF!</v>
      </c>
      <c r="AF21" t="e">
        <f>VLOOKUP($B21&amp;"|"&amp;AF$13,#REF!,2,0)</f>
        <v>#REF!</v>
      </c>
      <c r="AG21" t="e">
        <f>VLOOKUP($B21&amp;"|"&amp;AG$13,#REF!,2,0)</f>
        <v>#REF!</v>
      </c>
      <c r="AH21" t="e">
        <f>VLOOKUP($B21&amp;"|"&amp;AH$13,#REF!,2,0)</f>
        <v>#REF!</v>
      </c>
      <c r="AI21" t="e">
        <f>VLOOKUP($B21&amp;"|"&amp;AI$13,#REF!,2,0)</f>
        <v>#REF!</v>
      </c>
      <c r="AJ21" t="e">
        <f>VLOOKUP($B21&amp;"|"&amp;AJ$13,#REF!,2,0)</f>
        <v>#REF!</v>
      </c>
      <c r="AK21" t="e">
        <f>VLOOKUP($B21&amp;"|"&amp;AK$13,#REF!,2,0)</f>
        <v>#REF!</v>
      </c>
      <c r="AL21" t="e">
        <f>VLOOKUP($B21&amp;"|"&amp;AL$13,#REF!,2,0)</f>
        <v>#REF!</v>
      </c>
      <c r="AM21" t="e">
        <f>VLOOKUP($B21&amp;"|"&amp;AM$13,#REF!,2,0)</f>
        <v>#REF!</v>
      </c>
      <c r="AN21" t="e">
        <f>VLOOKUP($B21&amp;"|"&amp;AN$13,#REF!,2,0)</f>
        <v>#REF!</v>
      </c>
      <c r="AO21" t="e">
        <f>VLOOKUP($B21&amp;"|"&amp;AO$13,#REF!,2,0)</f>
        <v>#REF!</v>
      </c>
      <c r="AP21" t="e">
        <f>VLOOKUP($B21&amp;"|"&amp;AP$13,#REF!,2,0)</f>
        <v>#REF!</v>
      </c>
      <c r="AQ21" t="e">
        <f>VLOOKUP($B21&amp;"|"&amp;AQ$13,#REF!,2,0)</f>
        <v>#REF!</v>
      </c>
      <c r="AR21" t="e">
        <f>VLOOKUP($B21&amp;"|"&amp;AR$13,#REF!,2,0)</f>
        <v>#REF!</v>
      </c>
      <c r="AS21" t="e">
        <f>VLOOKUP($B21&amp;"|"&amp;AS$13,#REF!,2,0)</f>
        <v>#REF!</v>
      </c>
      <c r="AT21" t="e">
        <f>VLOOKUP($B21&amp;"|"&amp;AT$13,#REF!,2,0)</f>
        <v>#REF!</v>
      </c>
      <c r="AU21" t="e">
        <f>VLOOKUP($B21&amp;"|"&amp;AU$13,#REF!,2,0)</f>
        <v>#REF!</v>
      </c>
      <c r="AV21" t="e">
        <f>VLOOKUP($B21&amp;"|"&amp;AV$13,#REF!,2,0)</f>
        <v>#REF!</v>
      </c>
      <c r="AW21" t="e">
        <f>VLOOKUP($B21&amp;"|"&amp;AW$13,#REF!,2,0)</f>
        <v>#REF!</v>
      </c>
      <c r="AX21" t="e">
        <f>VLOOKUP($B21&amp;"|"&amp;AX$13,#REF!,2,0)</f>
        <v>#REF!</v>
      </c>
      <c r="AY21" t="e">
        <f>VLOOKUP($B21&amp;"|"&amp;AY$13,#REF!,2,0)</f>
        <v>#REF!</v>
      </c>
      <c r="AZ21" t="e">
        <f>VLOOKUP($B21&amp;"|"&amp;AZ$13,#REF!,2,0)</f>
        <v>#REF!</v>
      </c>
      <c r="BA21" t="e">
        <f>VLOOKUP($B21&amp;"|"&amp;BA$13,#REF!,2,0)</f>
        <v>#REF!</v>
      </c>
      <c r="BB21" t="e">
        <f>VLOOKUP($B21&amp;"|"&amp;BB$13,#REF!,2,0)</f>
        <v>#REF!</v>
      </c>
      <c r="BC21" t="e">
        <f>VLOOKUP($B21&amp;"|"&amp;BC$13,#REF!,2,0)</f>
        <v>#REF!</v>
      </c>
      <c r="BD21" t="e">
        <f>VLOOKUP($B21&amp;"|"&amp;BD$13,#REF!,2,0)</f>
        <v>#REF!</v>
      </c>
      <c r="BE21" t="e">
        <f>VLOOKUP($B21&amp;"|"&amp;BE$13,#REF!,2,0)</f>
        <v>#REF!</v>
      </c>
      <c r="BF21" t="e">
        <f>VLOOKUP($B21&amp;"|"&amp;BF$13,#REF!,2,0)</f>
        <v>#REF!</v>
      </c>
      <c r="BG21" t="e">
        <f>VLOOKUP($B21&amp;"|"&amp;BG$13,#REF!,2,0)</f>
        <v>#REF!</v>
      </c>
      <c r="BH21" t="e">
        <f>VLOOKUP($B21&amp;"|"&amp;BH$13,#REF!,2,0)</f>
        <v>#REF!</v>
      </c>
      <c r="BI21" t="e">
        <f>VLOOKUP($B21&amp;"|"&amp;BI$13,#REF!,2,0)</f>
        <v>#REF!</v>
      </c>
      <c r="BJ21" t="e">
        <f>VLOOKUP($B21&amp;"|"&amp;BJ$13,#REF!,2,0)</f>
        <v>#REF!</v>
      </c>
      <c r="BK21" t="e">
        <f>VLOOKUP($B21&amp;"|"&amp;BK$13,#REF!,2,0)</f>
        <v>#REF!</v>
      </c>
      <c r="BL21" t="e">
        <f>VLOOKUP($B21&amp;"|"&amp;BL$13,#REF!,2,0)</f>
        <v>#REF!</v>
      </c>
      <c r="BM21" t="e">
        <f>VLOOKUP($B21&amp;"|"&amp;BM$13,#REF!,2,0)</f>
        <v>#REF!</v>
      </c>
      <c r="BN21" t="e">
        <f>VLOOKUP($B21&amp;"|"&amp;BN$13,#REF!,2,0)</f>
        <v>#REF!</v>
      </c>
      <c r="BO21" t="e">
        <f>VLOOKUP($B21&amp;"|"&amp;BO$13,#REF!,2,0)</f>
        <v>#REF!</v>
      </c>
      <c r="BP21" t="e">
        <f>VLOOKUP($B21&amp;"|"&amp;BP$13,#REF!,2,0)</f>
        <v>#REF!</v>
      </c>
      <c r="BQ21" t="e">
        <f>VLOOKUP($B21&amp;"|"&amp;BQ$13,#REF!,2,0)</f>
        <v>#REF!</v>
      </c>
      <c r="BR21" t="e">
        <f>VLOOKUP($B21&amp;"|"&amp;BR$13,#REF!,2,0)</f>
        <v>#REF!</v>
      </c>
      <c r="BS21" t="e">
        <f>VLOOKUP($B21&amp;"|"&amp;BS$13,#REF!,2,0)</f>
        <v>#REF!</v>
      </c>
      <c r="BT21" t="e">
        <f>VLOOKUP($B21&amp;"|"&amp;BT$13,#REF!,2,0)</f>
        <v>#REF!</v>
      </c>
      <c r="BU21" t="e">
        <f>VLOOKUP($B21&amp;"|"&amp;BU$13,#REF!,2,0)</f>
        <v>#REF!</v>
      </c>
      <c r="BV21" t="e">
        <f>VLOOKUP($B21&amp;"|"&amp;BV$13,#REF!,2,0)</f>
        <v>#REF!</v>
      </c>
      <c r="BW21" t="e">
        <f>VLOOKUP($B21&amp;"|"&amp;BW$13,#REF!,2,0)</f>
        <v>#REF!</v>
      </c>
      <c r="BX21" t="e">
        <f>VLOOKUP($B21&amp;"|"&amp;BX$13,#REF!,2,0)</f>
        <v>#REF!</v>
      </c>
      <c r="BY21" t="e">
        <f>VLOOKUP($B21&amp;"|"&amp;BY$13,#REF!,2,0)</f>
        <v>#REF!</v>
      </c>
      <c r="BZ21" t="e">
        <f>VLOOKUP($B21&amp;"|"&amp;BZ$13,#REF!,2,0)</f>
        <v>#REF!</v>
      </c>
      <c r="CA21" t="e">
        <f>VLOOKUP($B21&amp;"|"&amp;CA$13,#REF!,2,0)</f>
        <v>#REF!</v>
      </c>
      <c r="CB21" t="e">
        <f>VLOOKUP($B21&amp;"|"&amp;CB$13,#REF!,2,0)</f>
        <v>#REF!</v>
      </c>
      <c r="CC21" t="e">
        <f>VLOOKUP($B21&amp;"|"&amp;CC$13,#REF!,2,0)</f>
        <v>#REF!</v>
      </c>
      <c r="CD21" t="e">
        <f>VLOOKUP($B21&amp;"|"&amp;CD$13,#REF!,2,0)</f>
        <v>#REF!</v>
      </c>
      <c r="CE21" t="e">
        <f>VLOOKUP($B21&amp;"|"&amp;CE$13,#REF!,2,0)</f>
        <v>#REF!</v>
      </c>
      <c r="CF21" t="e">
        <f>VLOOKUP($B21&amp;"|"&amp;CF$13,#REF!,2,0)</f>
        <v>#REF!</v>
      </c>
      <c r="CG21" t="e">
        <f>VLOOKUP($B21&amp;"|"&amp;CG$13,#REF!,2,0)</f>
        <v>#REF!</v>
      </c>
      <c r="CH21" t="e">
        <f>VLOOKUP($B21&amp;"|"&amp;CH$13,#REF!,2,0)</f>
        <v>#REF!</v>
      </c>
      <c r="CI21" t="e">
        <f>VLOOKUP($B21&amp;"|"&amp;CI$13,#REF!,2,0)</f>
        <v>#REF!</v>
      </c>
      <c r="CJ21" t="e">
        <f>VLOOKUP($B21&amp;"|"&amp;CJ$13,#REF!,2,0)</f>
        <v>#REF!</v>
      </c>
      <c r="CK21" t="e">
        <f>VLOOKUP($B21&amp;"|"&amp;CK$13,#REF!,2,0)</f>
        <v>#REF!</v>
      </c>
      <c r="CL21" t="e">
        <f>VLOOKUP($B21&amp;"|"&amp;CL$13,#REF!,2,0)</f>
        <v>#REF!</v>
      </c>
      <c r="CM21" t="e">
        <f>VLOOKUP($B21&amp;"|"&amp;CM$13,#REF!,2,0)</f>
        <v>#REF!</v>
      </c>
      <c r="CN21" t="e">
        <f>VLOOKUP($B21&amp;"|"&amp;CN$13,#REF!,2,0)</f>
        <v>#REF!</v>
      </c>
      <c r="CO21" t="e">
        <f>VLOOKUP($B21&amp;"|"&amp;CO$13,#REF!,2,0)</f>
        <v>#REF!</v>
      </c>
      <c r="CP21" t="e">
        <f>VLOOKUP($B21&amp;"|"&amp;CP$13,#REF!,2,0)</f>
        <v>#REF!</v>
      </c>
      <c r="CQ21" t="e">
        <f>VLOOKUP($B21&amp;"|"&amp;CQ$13,#REF!,2,0)</f>
        <v>#REF!</v>
      </c>
      <c r="CR21" t="e">
        <f>VLOOKUP($B21&amp;"|"&amp;CR$13,#REF!,2,0)</f>
        <v>#REF!</v>
      </c>
      <c r="CS21" t="e">
        <f>VLOOKUP($B21&amp;"|"&amp;CS$13,#REF!,2,0)</f>
        <v>#REF!</v>
      </c>
      <c r="CT21" t="e">
        <f>VLOOKUP($B21&amp;"|"&amp;CT$13,#REF!,2,0)</f>
        <v>#REF!</v>
      </c>
      <c r="CU21" t="e">
        <f>VLOOKUP($B21&amp;"|"&amp;CU$13,#REF!,2,0)</f>
        <v>#REF!</v>
      </c>
      <c r="CV21" t="e">
        <f>VLOOKUP($B21&amp;"|"&amp;CV$13,#REF!,2,0)</f>
        <v>#REF!</v>
      </c>
      <c r="CW21" t="e">
        <f>VLOOKUP($B21&amp;"|"&amp;CW$13,#REF!,2,0)</f>
        <v>#REF!</v>
      </c>
      <c r="CX21" t="e">
        <f>VLOOKUP($B21&amp;"|"&amp;CX$13,#REF!,2,0)</f>
        <v>#REF!</v>
      </c>
      <c r="CY21" t="e">
        <f>VLOOKUP($B21&amp;"|"&amp;CY$13,#REF!,2,0)</f>
        <v>#REF!</v>
      </c>
      <c r="CZ21" t="e">
        <f>VLOOKUP($B21&amp;"|"&amp;CZ$13,#REF!,2,0)</f>
        <v>#REF!</v>
      </c>
      <c r="DA21" t="e">
        <f>VLOOKUP($B21&amp;"|"&amp;DA$13,#REF!,2,0)</f>
        <v>#REF!</v>
      </c>
      <c r="DB21" t="e">
        <f>VLOOKUP($B21&amp;"|"&amp;DB$13,#REF!,2,0)</f>
        <v>#REF!</v>
      </c>
      <c r="DC21" t="e">
        <f>VLOOKUP($B21&amp;"|"&amp;DC$13,#REF!,2,0)</f>
        <v>#REF!</v>
      </c>
      <c r="DD21" t="e">
        <f>VLOOKUP($B21&amp;"|"&amp;DD$13,#REF!,2,0)</f>
        <v>#REF!</v>
      </c>
      <c r="DE21" t="e">
        <f>VLOOKUP($B21&amp;"|"&amp;DE$13,#REF!,2,0)</f>
        <v>#REF!</v>
      </c>
      <c r="DF21" t="e">
        <f>VLOOKUP($B21&amp;"|"&amp;DF$13,#REF!,2,0)</f>
        <v>#REF!</v>
      </c>
      <c r="DG21" t="e">
        <f>VLOOKUP($B21&amp;"|"&amp;DG$13,#REF!,2,0)</f>
        <v>#REF!</v>
      </c>
      <c r="DH21" t="e">
        <f>VLOOKUP($B21&amp;"|"&amp;DH$13,#REF!,2,0)</f>
        <v>#REF!</v>
      </c>
      <c r="DI21" t="e">
        <f>VLOOKUP($B21&amp;"|"&amp;DI$13,#REF!,2,0)</f>
        <v>#REF!</v>
      </c>
      <c r="DJ21" t="e">
        <f>VLOOKUP($B21&amp;"|"&amp;DJ$13,#REF!,2,0)</f>
        <v>#REF!</v>
      </c>
      <c r="DK21" t="e">
        <f>VLOOKUP($B21&amp;"|"&amp;DK$13,#REF!,2,0)</f>
        <v>#REF!</v>
      </c>
      <c r="DL21" t="e">
        <f>VLOOKUP($B21&amp;"|"&amp;DL$13,#REF!,2,0)</f>
        <v>#REF!</v>
      </c>
      <c r="DM21" t="e">
        <f>VLOOKUP($B21&amp;"|"&amp;DM$13,#REF!,2,0)</f>
        <v>#REF!</v>
      </c>
      <c r="DN21" t="e">
        <f>VLOOKUP($B21&amp;"|"&amp;DN$13,#REF!,2,0)</f>
        <v>#REF!</v>
      </c>
      <c r="DO21" t="e">
        <f>VLOOKUP($B21&amp;"|"&amp;DO$13,#REF!,2,0)</f>
        <v>#REF!</v>
      </c>
      <c r="DP21" t="e">
        <f>VLOOKUP($B21&amp;"|"&amp;DP$13,#REF!,2,0)</f>
        <v>#REF!</v>
      </c>
      <c r="DQ21" t="e">
        <f>VLOOKUP($B21&amp;"|"&amp;DQ$13,#REF!,2,0)</f>
        <v>#REF!</v>
      </c>
      <c r="DR21" t="e">
        <f>VLOOKUP($B21&amp;"|"&amp;DR$13,#REF!,2,0)</f>
        <v>#REF!</v>
      </c>
      <c r="DS21" t="e">
        <f>VLOOKUP($B21&amp;"|"&amp;DS$13,#REF!,2,0)</f>
        <v>#REF!</v>
      </c>
      <c r="DT21" t="e">
        <f>VLOOKUP($B21&amp;"|"&amp;DT$13,#REF!,2,0)</f>
        <v>#REF!</v>
      </c>
      <c r="DU21" t="e">
        <f>VLOOKUP($B21&amp;"|"&amp;DU$13,#REF!,2,0)</f>
        <v>#REF!</v>
      </c>
      <c r="DV21" t="e">
        <f>VLOOKUP($B21&amp;"|"&amp;DV$13,#REF!,2,0)</f>
        <v>#REF!</v>
      </c>
      <c r="DW21" t="e">
        <f>VLOOKUP($B21&amp;"|"&amp;DW$13,#REF!,2,0)</f>
        <v>#REF!</v>
      </c>
      <c r="DX21" t="e">
        <f>VLOOKUP($B21&amp;"|"&amp;DX$13,#REF!,2,0)</f>
        <v>#REF!</v>
      </c>
      <c r="DY21" t="e">
        <f>VLOOKUP($B21&amp;"|"&amp;DY$13,#REF!,2,0)</f>
        <v>#REF!</v>
      </c>
      <c r="DZ21" t="e">
        <f>VLOOKUP($B21&amp;"|"&amp;DZ$13,#REF!,2,0)</f>
        <v>#REF!</v>
      </c>
      <c r="EA21" t="e">
        <f>VLOOKUP($B21&amp;"|"&amp;EA$13,#REF!,2,0)</f>
        <v>#REF!</v>
      </c>
      <c r="EB21" t="e">
        <f>VLOOKUP($B21&amp;"|"&amp;EB$13,#REF!,2,0)</f>
        <v>#REF!</v>
      </c>
      <c r="EC21" t="e">
        <f>VLOOKUP($B21&amp;"|"&amp;EC$13,#REF!,2,0)</f>
        <v>#REF!</v>
      </c>
      <c r="ED21" t="e">
        <f>VLOOKUP($B21&amp;"|"&amp;ED$13,#REF!,2,0)</f>
        <v>#REF!</v>
      </c>
      <c r="EE21" t="e">
        <f>VLOOKUP($B21&amp;"|"&amp;EE$13,#REF!,2,0)</f>
        <v>#REF!</v>
      </c>
      <c r="EF21" t="e">
        <f>VLOOKUP($B21&amp;"|"&amp;EF$13,#REF!,2,0)</f>
        <v>#REF!</v>
      </c>
      <c r="EG21" t="e">
        <f>VLOOKUP($B21&amp;"|"&amp;EG$13,#REF!,2,0)</f>
        <v>#REF!</v>
      </c>
      <c r="EH21" t="e">
        <f>VLOOKUP($B21&amp;"|"&amp;EH$13,#REF!,2,0)</f>
        <v>#REF!</v>
      </c>
      <c r="EI21" t="e">
        <f>VLOOKUP($B21&amp;"|"&amp;EI$13,#REF!,2,0)</f>
        <v>#REF!</v>
      </c>
      <c r="EJ21" t="e">
        <f>VLOOKUP($B21&amp;"|"&amp;EJ$13,#REF!,2,0)</f>
        <v>#REF!</v>
      </c>
      <c r="EK21" t="e">
        <f>VLOOKUP($B21&amp;"|"&amp;EK$13,#REF!,2,0)</f>
        <v>#REF!</v>
      </c>
      <c r="EL21" t="e">
        <f>VLOOKUP($B21&amp;"|"&amp;EL$13,#REF!,2,0)</f>
        <v>#REF!</v>
      </c>
      <c r="EM21" t="e">
        <f>VLOOKUP($B21&amp;"|"&amp;EM$13,#REF!,2,0)</f>
        <v>#REF!</v>
      </c>
      <c r="EN21" t="e">
        <f>VLOOKUP($B21&amp;"|"&amp;EN$13,#REF!,2,0)</f>
        <v>#REF!</v>
      </c>
      <c r="EO21" t="e">
        <f>VLOOKUP($B21&amp;"|"&amp;EO$13,#REF!,2,0)</f>
        <v>#REF!</v>
      </c>
      <c r="EP21" t="e">
        <f>VLOOKUP($B21&amp;"|"&amp;EP$13,#REF!,2,0)</f>
        <v>#REF!</v>
      </c>
      <c r="EQ21" t="e">
        <f>VLOOKUP($B21&amp;"|"&amp;EQ$13,#REF!,2,0)</f>
        <v>#REF!</v>
      </c>
      <c r="ER21" t="e">
        <f>VLOOKUP($B21&amp;"|"&amp;ER$13,#REF!,2,0)</f>
        <v>#REF!</v>
      </c>
      <c r="ES21" t="e">
        <f>VLOOKUP($B21&amp;"|"&amp;ES$13,#REF!,2,0)</f>
        <v>#REF!</v>
      </c>
      <c r="ET21" t="e">
        <f>VLOOKUP($B21&amp;"|"&amp;ET$13,#REF!,2,0)</f>
        <v>#REF!</v>
      </c>
      <c r="EU21" t="e">
        <f>VLOOKUP($B21&amp;"|"&amp;EU$13,#REF!,2,0)</f>
        <v>#REF!</v>
      </c>
      <c r="EV21" t="e">
        <f>VLOOKUP($B21&amp;"|"&amp;EV$13,#REF!,2,0)</f>
        <v>#REF!</v>
      </c>
      <c r="EW21" t="e">
        <f>VLOOKUP($B21&amp;"|"&amp;EW$13,#REF!,2,0)</f>
        <v>#REF!</v>
      </c>
      <c r="EX21" t="e">
        <f>VLOOKUP($B21&amp;"|"&amp;EX$13,#REF!,2,0)</f>
        <v>#REF!</v>
      </c>
      <c r="EY21" t="e">
        <f>VLOOKUP($B21&amp;"|"&amp;EY$13,#REF!,2,0)</f>
        <v>#REF!</v>
      </c>
      <c r="EZ21" t="e">
        <f>VLOOKUP($B21&amp;"|"&amp;EZ$13,#REF!,2,0)</f>
        <v>#REF!</v>
      </c>
      <c r="FA21" t="e">
        <f>VLOOKUP($B21&amp;"|"&amp;FA$13,#REF!,2,0)</f>
        <v>#REF!</v>
      </c>
      <c r="FB21" t="e">
        <f>VLOOKUP($B21&amp;"|"&amp;FB$13,#REF!,2,0)</f>
        <v>#REF!</v>
      </c>
      <c r="FC21" t="e">
        <f>VLOOKUP($B21&amp;"|"&amp;FC$13,#REF!,2,0)</f>
        <v>#REF!</v>
      </c>
      <c r="FD21" t="e">
        <f>VLOOKUP($B21&amp;"|"&amp;FD$13,#REF!,2,0)</f>
        <v>#REF!</v>
      </c>
      <c r="FE21" t="e">
        <f>VLOOKUP($B21&amp;"|"&amp;FE$13,#REF!,2,0)</f>
        <v>#REF!</v>
      </c>
      <c r="FF21" t="e">
        <f>VLOOKUP($B21&amp;"|"&amp;FF$13,#REF!,2,0)</f>
        <v>#REF!</v>
      </c>
      <c r="FG21" t="e">
        <f>VLOOKUP($B21&amp;"|"&amp;FG$13,#REF!,2,0)</f>
        <v>#REF!</v>
      </c>
      <c r="FH21" t="e">
        <f>VLOOKUP($B21&amp;"|"&amp;FH$13,#REF!,2,0)</f>
        <v>#REF!</v>
      </c>
      <c r="FI21" t="e">
        <f>VLOOKUP($B21&amp;"|"&amp;FI$13,#REF!,2,0)</f>
        <v>#REF!</v>
      </c>
      <c r="FJ21" t="e">
        <f>VLOOKUP($B21&amp;"|"&amp;FJ$13,#REF!,2,0)</f>
        <v>#REF!</v>
      </c>
      <c r="FK21" t="e">
        <f>VLOOKUP($B21&amp;"|"&amp;FK$13,#REF!,2,0)</f>
        <v>#REF!</v>
      </c>
      <c r="FL21" t="e">
        <f>VLOOKUP($B21&amp;"|"&amp;FL$13,#REF!,2,0)</f>
        <v>#REF!</v>
      </c>
      <c r="FM21" t="e">
        <f>VLOOKUP($B21&amp;"|"&amp;FM$13,#REF!,2,0)</f>
        <v>#REF!</v>
      </c>
      <c r="FN21" t="e">
        <f>VLOOKUP($B21&amp;"|"&amp;FN$13,#REF!,2,0)</f>
        <v>#REF!</v>
      </c>
      <c r="FO21" t="e">
        <f>VLOOKUP($B21&amp;"|"&amp;FO$13,#REF!,2,0)</f>
        <v>#REF!</v>
      </c>
      <c r="FP21" t="e">
        <f>VLOOKUP($B21&amp;"|"&amp;FP$13,#REF!,2,0)</f>
        <v>#REF!</v>
      </c>
      <c r="FQ21" t="e">
        <f>VLOOKUP($B21&amp;"|"&amp;FQ$13,#REF!,2,0)</f>
        <v>#REF!</v>
      </c>
      <c r="FR21" t="e">
        <f>VLOOKUP($B21&amp;"|"&amp;FR$13,#REF!,2,0)</f>
        <v>#REF!</v>
      </c>
      <c r="FS21" t="e">
        <f>VLOOKUP($B21&amp;"|"&amp;FS$13,#REF!,2,0)</f>
        <v>#REF!</v>
      </c>
      <c r="FT21" t="e">
        <f>VLOOKUP($B21&amp;"|"&amp;FT$13,#REF!,2,0)</f>
        <v>#REF!</v>
      </c>
      <c r="FU21" t="e">
        <f>VLOOKUP($B21&amp;"|"&amp;FU$13,#REF!,2,0)</f>
        <v>#REF!</v>
      </c>
      <c r="FV21" t="e">
        <f>VLOOKUP($B21&amp;"|"&amp;FV$13,#REF!,2,0)</f>
        <v>#REF!</v>
      </c>
      <c r="FW21" t="e">
        <f>VLOOKUP($B21&amp;"|"&amp;FW$13,#REF!,2,0)</f>
        <v>#REF!</v>
      </c>
      <c r="FX21" t="e">
        <f>VLOOKUP($B21&amp;"|"&amp;FX$13,#REF!,2,0)</f>
        <v>#REF!</v>
      </c>
      <c r="FY21" t="e">
        <f>VLOOKUP($B21&amp;"|"&amp;FY$13,#REF!,2,0)</f>
        <v>#REF!</v>
      </c>
      <c r="FZ21" t="e">
        <f>VLOOKUP($B21&amp;"|"&amp;FZ$13,#REF!,2,0)</f>
        <v>#REF!</v>
      </c>
      <c r="GA21" t="e">
        <f>VLOOKUP($B21&amp;"|"&amp;GA$13,#REF!,2,0)</f>
        <v>#REF!</v>
      </c>
      <c r="GB21" t="e">
        <f>VLOOKUP($B21&amp;"|"&amp;GB$13,#REF!,2,0)</f>
        <v>#REF!</v>
      </c>
      <c r="GC21" t="e">
        <f>VLOOKUP($B21&amp;"|"&amp;GC$13,#REF!,2,0)</f>
        <v>#REF!</v>
      </c>
      <c r="GD21" t="e">
        <f>VLOOKUP($B21&amp;"|"&amp;GD$13,#REF!,2,0)</f>
        <v>#REF!</v>
      </c>
      <c r="GE21" t="e">
        <f>VLOOKUP($B21&amp;"|"&amp;GE$13,#REF!,2,0)</f>
        <v>#REF!</v>
      </c>
      <c r="GF21" t="e">
        <f>VLOOKUP($B21&amp;"|"&amp;GF$13,#REF!,2,0)</f>
        <v>#REF!</v>
      </c>
      <c r="GG21" t="e">
        <f>VLOOKUP($B21&amp;"|"&amp;GG$13,#REF!,2,0)</f>
        <v>#REF!</v>
      </c>
      <c r="GH21" t="e">
        <f>VLOOKUP($B21&amp;"|"&amp;GH$13,#REF!,2,0)</f>
        <v>#REF!</v>
      </c>
      <c r="GI21" t="e">
        <f>VLOOKUP($B21&amp;"|"&amp;GI$13,#REF!,2,0)</f>
        <v>#REF!</v>
      </c>
      <c r="GJ21" t="e">
        <f>VLOOKUP($B21&amp;"|"&amp;GJ$13,#REF!,2,0)</f>
        <v>#REF!</v>
      </c>
      <c r="GK21" t="e">
        <f>VLOOKUP($B21&amp;"|"&amp;GK$13,#REF!,2,0)</f>
        <v>#REF!</v>
      </c>
      <c r="GL21" t="e">
        <f>VLOOKUP($B21&amp;"|"&amp;GL$13,#REF!,2,0)</f>
        <v>#REF!</v>
      </c>
      <c r="GM21" t="e">
        <f>VLOOKUP($B21&amp;"|"&amp;GM$13,#REF!,2,0)</f>
        <v>#REF!</v>
      </c>
      <c r="GN21" t="e">
        <f>VLOOKUP($B21&amp;"|"&amp;GN$13,#REF!,2,0)</f>
        <v>#REF!</v>
      </c>
      <c r="GO21" t="e">
        <f>VLOOKUP($B21&amp;"|"&amp;GO$13,#REF!,2,0)</f>
        <v>#REF!</v>
      </c>
      <c r="GP21" t="e">
        <f>VLOOKUP($B21&amp;"|"&amp;GP$13,#REF!,2,0)</f>
        <v>#REF!</v>
      </c>
      <c r="GQ21" t="e">
        <f>VLOOKUP($B21&amp;"|"&amp;GQ$13,#REF!,2,0)</f>
        <v>#REF!</v>
      </c>
      <c r="GR21" t="e">
        <f>VLOOKUP($B21&amp;"|"&amp;GR$13,#REF!,2,0)</f>
        <v>#REF!</v>
      </c>
      <c r="GS21" t="e">
        <f>VLOOKUP($B21&amp;"|"&amp;GS$13,#REF!,2,0)</f>
        <v>#REF!</v>
      </c>
      <c r="GT21" t="e">
        <f>VLOOKUP($B21&amp;"|"&amp;GT$13,#REF!,2,0)</f>
        <v>#REF!</v>
      </c>
      <c r="GU21" t="e">
        <f>VLOOKUP($B21&amp;"|"&amp;GU$13,#REF!,2,0)</f>
        <v>#REF!</v>
      </c>
      <c r="GV21" t="e">
        <f>VLOOKUP($B21&amp;"|"&amp;GV$13,#REF!,2,0)</f>
        <v>#REF!</v>
      </c>
      <c r="GW21" t="e">
        <f>VLOOKUP($B21&amp;"|"&amp;GW$13,#REF!,2,0)</f>
        <v>#REF!</v>
      </c>
      <c r="GX21" t="e">
        <f>VLOOKUP($B21&amp;"|"&amp;GX$13,#REF!,2,0)</f>
        <v>#REF!</v>
      </c>
      <c r="GY21" t="e">
        <f>VLOOKUP($B21&amp;"|"&amp;GY$13,#REF!,2,0)</f>
        <v>#REF!</v>
      </c>
      <c r="GZ21" t="e">
        <f>VLOOKUP($B21&amp;"|"&amp;GZ$13,#REF!,2,0)</f>
        <v>#REF!</v>
      </c>
      <c r="HA21" t="e">
        <f>VLOOKUP($B21&amp;"|"&amp;HA$13,#REF!,2,0)</f>
        <v>#REF!</v>
      </c>
      <c r="HB21" t="e">
        <f>VLOOKUP($B21&amp;"|"&amp;HB$13,#REF!,2,0)</f>
        <v>#REF!</v>
      </c>
      <c r="HC21" t="e">
        <f>VLOOKUP($B21&amp;"|"&amp;HC$13,#REF!,2,0)</f>
        <v>#REF!</v>
      </c>
      <c r="HD21" t="e">
        <f>VLOOKUP($B21&amp;"|"&amp;HD$13,#REF!,2,0)</f>
        <v>#REF!</v>
      </c>
      <c r="HE21" t="e">
        <f>VLOOKUP($B21&amp;"|"&amp;HE$13,#REF!,2,0)</f>
        <v>#REF!</v>
      </c>
      <c r="HF21" t="e">
        <f>VLOOKUP($B21&amp;"|"&amp;HF$13,#REF!,2,0)</f>
        <v>#REF!</v>
      </c>
      <c r="HG21" t="e">
        <f>VLOOKUP($B21&amp;"|"&amp;HG$13,#REF!,2,0)</f>
        <v>#REF!</v>
      </c>
      <c r="HH21" t="e">
        <f>VLOOKUP($B21&amp;"|"&amp;HH$13,#REF!,2,0)</f>
        <v>#REF!</v>
      </c>
      <c r="HI21" t="e">
        <f>VLOOKUP($B21&amp;"|"&amp;HI$13,#REF!,2,0)</f>
        <v>#REF!</v>
      </c>
      <c r="HJ21" t="e">
        <f>VLOOKUP($B21&amp;"|"&amp;HJ$13,#REF!,2,0)</f>
        <v>#REF!</v>
      </c>
      <c r="HK21" t="e">
        <f>VLOOKUP($B21&amp;"|"&amp;HK$13,#REF!,2,0)</f>
        <v>#REF!</v>
      </c>
      <c r="HL21" t="e">
        <f>VLOOKUP($B21&amp;"|"&amp;HL$13,#REF!,2,0)</f>
        <v>#REF!</v>
      </c>
      <c r="HM21" t="e">
        <f>VLOOKUP($B21&amp;"|"&amp;HM$13,#REF!,2,0)</f>
        <v>#REF!</v>
      </c>
      <c r="HN21" t="e">
        <f>VLOOKUP($B21&amp;"|"&amp;HN$13,#REF!,2,0)</f>
        <v>#REF!</v>
      </c>
      <c r="HO21" t="e">
        <f>VLOOKUP($B21&amp;"|"&amp;HO$13,#REF!,2,0)</f>
        <v>#REF!</v>
      </c>
      <c r="HP21" t="e">
        <f>VLOOKUP($B21&amp;"|"&amp;HP$13,#REF!,2,0)</f>
        <v>#REF!</v>
      </c>
      <c r="HQ21" t="e">
        <f>VLOOKUP($B21&amp;"|"&amp;HQ$13,#REF!,2,0)</f>
        <v>#REF!</v>
      </c>
      <c r="HR21" t="e">
        <f>VLOOKUP($B21&amp;"|"&amp;HR$13,#REF!,2,0)</f>
        <v>#REF!</v>
      </c>
      <c r="HS21" t="e">
        <f>VLOOKUP($B21&amp;"|"&amp;HS$13,#REF!,2,0)</f>
        <v>#REF!</v>
      </c>
      <c r="HT21" t="e">
        <f>VLOOKUP($B21&amp;"|"&amp;HT$13,#REF!,2,0)</f>
        <v>#REF!</v>
      </c>
      <c r="HU21" t="e">
        <f>VLOOKUP($B21&amp;"|"&amp;HU$13,#REF!,2,0)</f>
        <v>#REF!</v>
      </c>
      <c r="HV21" t="e">
        <f>VLOOKUP($B21&amp;"|"&amp;HV$13,#REF!,2,0)</f>
        <v>#REF!</v>
      </c>
      <c r="HW21" t="e">
        <f>VLOOKUP($B21&amp;"|"&amp;HW$13,#REF!,2,0)</f>
        <v>#REF!</v>
      </c>
      <c r="HX21" t="e">
        <f>VLOOKUP($B21&amp;"|"&amp;HX$13,#REF!,2,0)</f>
        <v>#REF!</v>
      </c>
      <c r="HY21" t="e">
        <f>VLOOKUP($B21&amp;"|"&amp;HY$13,#REF!,2,0)</f>
        <v>#REF!</v>
      </c>
      <c r="HZ21" t="e">
        <f>VLOOKUP($B21&amp;"|"&amp;HZ$13,#REF!,2,0)</f>
        <v>#REF!</v>
      </c>
      <c r="IA21" t="e">
        <f>VLOOKUP($B21&amp;"|"&amp;IA$13,#REF!,2,0)</f>
        <v>#REF!</v>
      </c>
      <c r="IB21" t="e">
        <f>VLOOKUP($B21&amp;"|"&amp;IB$13,#REF!,2,0)</f>
        <v>#REF!</v>
      </c>
      <c r="IC21" t="e">
        <f>VLOOKUP($B21&amp;"|"&amp;IC$13,#REF!,2,0)</f>
        <v>#REF!</v>
      </c>
      <c r="ID21" t="e">
        <f>VLOOKUP($B21&amp;"|"&amp;ID$13,#REF!,2,0)</f>
        <v>#REF!</v>
      </c>
      <c r="IE21" t="e">
        <f>VLOOKUP($B21&amp;"|"&amp;IE$13,#REF!,2,0)</f>
        <v>#REF!</v>
      </c>
      <c r="IF21" t="e">
        <f>VLOOKUP($B21&amp;"|"&amp;IF$13,#REF!,2,0)</f>
        <v>#REF!</v>
      </c>
      <c r="IG21" t="e">
        <f>VLOOKUP($B21&amp;"|"&amp;IG$13,#REF!,2,0)</f>
        <v>#REF!</v>
      </c>
      <c r="IH21" t="e">
        <f>VLOOKUP($B21&amp;"|"&amp;IH$13,#REF!,2,0)</f>
        <v>#REF!</v>
      </c>
      <c r="II21" t="e">
        <f>VLOOKUP($B21&amp;"|"&amp;II$13,#REF!,2,0)</f>
        <v>#REF!</v>
      </c>
      <c r="IJ21" t="e">
        <f>VLOOKUP($B21&amp;"|"&amp;IJ$13,#REF!,2,0)</f>
        <v>#REF!</v>
      </c>
      <c r="IK21" t="e">
        <f>VLOOKUP($B21&amp;"|"&amp;IK$13,#REF!,2,0)</f>
        <v>#REF!</v>
      </c>
      <c r="IL21" t="e">
        <f>VLOOKUP($B21&amp;"|"&amp;IL$13,#REF!,2,0)</f>
        <v>#REF!</v>
      </c>
      <c r="IM21" t="e">
        <f>VLOOKUP($B21&amp;"|"&amp;IM$13,#REF!,2,0)</f>
        <v>#REF!</v>
      </c>
      <c r="IN21" t="e">
        <f>VLOOKUP($B21&amp;"|"&amp;IN$13,#REF!,2,0)</f>
        <v>#REF!</v>
      </c>
      <c r="IO21" t="e">
        <f>VLOOKUP($B21&amp;"|"&amp;IO$13,#REF!,2,0)</f>
        <v>#REF!</v>
      </c>
      <c r="IP21" t="e">
        <f>VLOOKUP($B21&amp;"|"&amp;IP$13,#REF!,2,0)</f>
        <v>#REF!</v>
      </c>
      <c r="IQ21" t="e">
        <f>VLOOKUP($B21&amp;"|"&amp;IQ$13,#REF!,2,0)</f>
        <v>#REF!</v>
      </c>
      <c r="IR21" t="e">
        <f>VLOOKUP($B21&amp;"|"&amp;IR$13,#REF!,2,0)</f>
        <v>#REF!</v>
      </c>
      <c r="IS21" t="e">
        <f>VLOOKUP($B21&amp;"|"&amp;IS$13,#REF!,2,0)</f>
        <v>#REF!</v>
      </c>
      <c r="IT21" t="e">
        <f>VLOOKUP($B21&amp;"|"&amp;IT$13,#REF!,2,0)</f>
        <v>#REF!</v>
      </c>
      <c r="IU21" t="e">
        <f>VLOOKUP($B21&amp;"|"&amp;IU$13,#REF!,2,0)</f>
        <v>#REF!</v>
      </c>
      <c r="IV21" t="e">
        <f>VLOOKUP($B21&amp;"|"&amp;IV$13,#REF!,2,0)</f>
        <v>#REF!</v>
      </c>
      <c r="IW21" t="e">
        <f>VLOOKUP($B21&amp;"|"&amp;IW$13,#REF!,2,0)</f>
        <v>#REF!</v>
      </c>
      <c r="IX21" t="e">
        <f>VLOOKUP($B21&amp;"|"&amp;IX$13,#REF!,2,0)</f>
        <v>#REF!</v>
      </c>
      <c r="IY21" t="e">
        <f>VLOOKUP($B21&amp;"|"&amp;IY$13,#REF!,2,0)</f>
        <v>#REF!</v>
      </c>
      <c r="IZ21" t="e">
        <f>VLOOKUP($B21&amp;"|"&amp;IZ$13,#REF!,2,0)</f>
        <v>#REF!</v>
      </c>
      <c r="JA21" t="e">
        <f>VLOOKUP($B21&amp;"|"&amp;JA$13,#REF!,2,0)</f>
        <v>#REF!</v>
      </c>
      <c r="JB21" t="e">
        <f>VLOOKUP($B21&amp;"|"&amp;JB$13,#REF!,2,0)</f>
        <v>#REF!</v>
      </c>
      <c r="JC21" t="e">
        <f>VLOOKUP($B21&amp;"|"&amp;JC$13,#REF!,2,0)</f>
        <v>#REF!</v>
      </c>
      <c r="JD21" t="e">
        <f>VLOOKUP($B21&amp;"|"&amp;JD$13,#REF!,2,0)</f>
        <v>#REF!</v>
      </c>
      <c r="JE21" t="e">
        <f>VLOOKUP($B21&amp;"|"&amp;JE$13,#REF!,2,0)</f>
        <v>#REF!</v>
      </c>
      <c r="JF21" t="e">
        <f>VLOOKUP($B21&amp;"|"&amp;JF$13,#REF!,2,0)</f>
        <v>#REF!</v>
      </c>
      <c r="JG21" t="e">
        <f>VLOOKUP($B21&amp;"|"&amp;JG$13,#REF!,2,0)</f>
        <v>#REF!</v>
      </c>
      <c r="JH21" t="e">
        <f>VLOOKUP($B21&amp;"|"&amp;JH$13,#REF!,2,0)</f>
        <v>#REF!</v>
      </c>
      <c r="JI21" t="e">
        <f>VLOOKUP($B21&amp;"|"&amp;JI$13,#REF!,2,0)</f>
        <v>#REF!</v>
      </c>
      <c r="JJ21" t="e">
        <f>VLOOKUP($B21&amp;"|"&amp;JJ$13,#REF!,2,0)</f>
        <v>#REF!</v>
      </c>
      <c r="JK21" t="e">
        <f>VLOOKUP($B21&amp;"|"&amp;JK$13,#REF!,2,0)</f>
        <v>#REF!</v>
      </c>
      <c r="JL21" t="e">
        <f>VLOOKUP($B21&amp;"|"&amp;JL$13,#REF!,2,0)</f>
        <v>#REF!</v>
      </c>
      <c r="JM21" t="e">
        <f>VLOOKUP($B21&amp;"|"&amp;JM$13,#REF!,2,0)</f>
        <v>#REF!</v>
      </c>
      <c r="JN21" t="e">
        <f>VLOOKUP($B21&amp;"|"&amp;JN$13,#REF!,2,0)</f>
        <v>#REF!</v>
      </c>
      <c r="JO21" t="e">
        <f>VLOOKUP($B21&amp;"|"&amp;JO$13,#REF!,2,0)</f>
        <v>#REF!</v>
      </c>
      <c r="JP21" t="e">
        <f>VLOOKUP($B21&amp;"|"&amp;JP$13,#REF!,2,0)</f>
        <v>#REF!</v>
      </c>
      <c r="JQ21" t="e">
        <f>VLOOKUP($B21&amp;"|"&amp;JQ$13,#REF!,2,0)</f>
        <v>#REF!</v>
      </c>
      <c r="JR21" t="e">
        <f>VLOOKUP($B21&amp;"|"&amp;JR$13,#REF!,2,0)</f>
        <v>#REF!</v>
      </c>
      <c r="JS21" t="e">
        <f>VLOOKUP($B21&amp;"|"&amp;JS$13,#REF!,2,0)</f>
        <v>#REF!</v>
      </c>
      <c r="JT21" t="e">
        <f>VLOOKUP($B21&amp;"|"&amp;JT$13,#REF!,2,0)</f>
        <v>#REF!</v>
      </c>
      <c r="JU21" t="e">
        <f>VLOOKUP($B21&amp;"|"&amp;JU$13,#REF!,2,0)</f>
        <v>#REF!</v>
      </c>
      <c r="JV21" t="e">
        <f>VLOOKUP($B21&amp;"|"&amp;JV$13,#REF!,2,0)</f>
        <v>#REF!</v>
      </c>
      <c r="JW21" t="e">
        <f>VLOOKUP($B21&amp;"|"&amp;JW$13,#REF!,2,0)</f>
        <v>#REF!</v>
      </c>
      <c r="JX21" t="e">
        <f>VLOOKUP($B21&amp;"|"&amp;JX$13,#REF!,2,0)</f>
        <v>#REF!</v>
      </c>
      <c r="JY21" t="e">
        <f>VLOOKUP($B21&amp;"|"&amp;JY$13,#REF!,2,0)</f>
        <v>#REF!</v>
      </c>
      <c r="JZ21" t="e">
        <f>VLOOKUP($B21&amp;"|"&amp;JZ$13,#REF!,2,0)</f>
        <v>#REF!</v>
      </c>
      <c r="KA21" t="e">
        <f>VLOOKUP($B21&amp;"|"&amp;KA$13,#REF!,2,0)</f>
        <v>#REF!</v>
      </c>
      <c r="KB21" t="e">
        <f>VLOOKUP($B21&amp;"|"&amp;KB$13,#REF!,2,0)</f>
        <v>#REF!</v>
      </c>
      <c r="KC21" t="e">
        <f>VLOOKUP($B21&amp;"|"&amp;KC$13,#REF!,2,0)</f>
        <v>#REF!</v>
      </c>
      <c r="KD21" t="e">
        <f>VLOOKUP($B21&amp;"|"&amp;KD$13,#REF!,2,0)</f>
        <v>#REF!</v>
      </c>
      <c r="KE21" t="e">
        <f>VLOOKUP($B21&amp;"|"&amp;KE$13,#REF!,2,0)</f>
        <v>#REF!</v>
      </c>
      <c r="KF21" t="e">
        <f>VLOOKUP($B21&amp;"|"&amp;KF$13,#REF!,2,0)</f>
        <v>#REF!</v>
      </c>
      <c r="KG21" t="e">
        <f>VLOOKUP($B21&amp;"|"&amp;KG$13,#REF!,2,0)</f>
        <v>#REF!</v>
      </c>
      <c r="KH21" t="e">
        <f>VLOOKUP($B21&amp;"|"&amp;KH$13,#REF!,2,0)</f>
        <v>#REF!</v>
      </c>
      <c r="KI21" t="e">
        <f>VLOOKUP($B21&amp;"|"&amp;KI$13,#REF!,2,0)</f>
        <v>#REF!</v>
      </c>
      <c r="KJ21" t="e">
        <f>VLOOKUP($B21&amp;"|"&amp;KJ$13,#REF!,2,0)</f>
        <v>#REF!</v>
      </c>
      <c r="KK21" t="e">
        <f>VLOOKUP($B21&amp;"|"&amp;KK$13,#REF!,2,0)</f>
        <v>#REF!</v>
      </c>
      <c r="KL21" t="e">
        <f>VLOOKUP($B21&amp;"|"&amp;KL$13,#REF!,2,0)</f>
        <v>#REF!</v>
      </c>
      <c r="KM21" t="e">
        <f>VLOOKUP($B21&amp;"|"&amp;KM$13,#REF!,2,0)</f>
        <v>#REF!</v>
      </c>
      <c r="KN21" t="e">
        <f>VLOOKUP($B21&amp;"|"&amp;KN$13,#REF!,2,0)</f>
        <v>#REF!</v>
      </c>
      <c r="KO21" t="e">
        <f>VLOOKUP($B21&amp;"|"&amp;KO$13,#REF!,2,0)</f>
        <v>#REF!</v>
      </c>
      <c r="KP21" t="e">
        <f>VLOOKUP($B21&amp;"|"&amp;KP$13,#REF!,2,0)</f>
        <v>#REF!</v>
      </c>
      <c r="KQ21" t="e">
        <f>VLOOKUP($B21&amp;"|"&amp;KQ$13,#REF!,2,0)</f>
        <v>#REF!</v>
      </c>
      <c r="KR21" t="e">
        <f>VLOOKUP($B21&amp;"|"&amp;KR$13,#REF!,2,0)</f>
        <v>#REF!</v>
      </c>
      <c r="KS21" t="e">
        <f>VLOOKUP($B21&amp;"|"&amp;KS$13,#REF!,2,0)</f>
        <v>#REF!</v>
      </c>
      <c r="KT21" t="e">
        <f>VLOOKUP($B21&amp;"|"&amp;KT$13,#REF!,2,0)</f>
        <v>#REF!</v>
      </c>
      <c r="KU21" t="e">
        <f>VLOOKUP($B21&amp;"|"&amp;KU$13,#REF!,2,0)</f>
        <v>#REF!</v>
      </c>
      <c r="KV21" t="e">
        <f>VLOOKUP($B21&amp;"|"&amp;KV$13,#REF!,2,0)</f>
        <v>#REF!</v>
      </c>
      <c r="KW21" t="e">
        <f>VLOOKUP($B21&amp;"|"&amp;KW$13,#REF!,2,0)</f>
        <v>#REF!</v>
      </c>
      <c r="KX21" t="e">
        <f>VLOOKUP($B21&amp;"|"&amp;KX$13,#REF!,2,0)</f>
        <v>#REF!</v>
      </c>
      <c r="KY21" t="e">
        <f>VLOOKUP($B21&amp;"|"&amp;KY$13,#REF!,2,0)</f>
        <v>#REF!</v>
      </c>
      <c r="KZ21" t="e">
        <f>VLOOKUP($B21&amp;"|"&amp;KZ$13,#REF!,2,0)</f>
        <v>#REF!</v>
      </c>
      <c r="LA21" t="e">
        <f>VLOOKUP($B21&amp;"|"&amp;LA$13,#REF!,2,0)</f>
        <v>#REF!</v>
      </c>
      <c r="LB21" t="e">
        <f>VLOOKUP($B21&amp;"|"&amp;LB$13,#REF!,2,0)</f>
        <v>#REF!</v>
      </c>
      <c r="LC21" t="e">
        <f>VLOOKUP($B21&amp;"|"&amp;LC$13,#REF!,2,0)</f>
        <v>#REF!</v>
      </c>
      <c r="LD21" t="e">
        <f>VLOOKUP($B21&amp;"|"&amp;LD$13,#REF!,2,0)</f>
        <v>#REF!</v>
      </c>
      <c r="LE21" t="e">
        <f>VLOOKUP($B21&amp;"|"&amp;LE$13,#REF!,2,0)</f>
        <v>#REF!</v>
      </c>
      <c r="LF21" t="e">
        <f>VLOOKUP($B21&amp;"|"&amp;LF$13,#REF!,2,0)</f>
        <v>#REF!</v>
      </c>
      <c r="LG21" t="e">
        <f>VLOOKUP($B21&amp;"|"&amp;LG$13,#REF!,2,0)</f>
        <v>#REF!</v>
      </c>
      <c r="LH21" t="e">
        <f>VLOOKUP($B21&amp;"|"&amp;LH$13,#REF!,2,0)</f>
        <v>#REF!</v>
      </c>
      <c r="LI21" t="e">
        <f>VLOOKUP($B21&amp;"|"&amp;LI$13,#REF!,2,0)</f>
        <v>#REF!</v>
      </c>
      <c r="LJ21" t="e">
        <f>VLOOKUP($B21&amp;"|"&amp;LJ$13,#REF!,2,0)</f>
        <v>#REF!</v>
      </c>
      <c r="LK21" t="e">
        <f>VLOOKUP($B21&amp;"|"&amp;LK$13,#REF!,2,0)</f>
        <v>#REF!</v>
      </c>
      <c r="LL21" t="e">
        <f>VLOOKUP($B21&amp;"|"&amp;LL$13,#REF!,2,0)</f>
        <v>#REF!</v>
      </c>
      <c r="LM21" t="e">
        <f>VLOOKUP($B21&amp;"|"&amp;LM$13,#REF!,2,0)</f>
        <v>#REF!</v>
      </c>
      <c r="LN21" t="e">
        <f>VLOOKUP($B21&amp;"|"&amp;LN$13,#REF!,2,0)</f>
        <v>#REF!</v>
      </c>
      <c r="LO21" t="e">
        <f>VLOOKUP($B21&amp;"|"&amp;LO$13,#REF!,2,0)</f>
        <v>#REF!</v>
      </c>
      <c r="LP21" t="e">
        <f>VLOOKUP($B21&amp;"|"&amp;LP$13,#REF!,2,0)</f>
        <v>#REF!</v>
      </c>
      <c r="LQ21" t="e">
        <f>VLOOKUP($B21&amp;"|"&amp;LQ$13,#REF!,2,0)</f>
        <v>#REF!</v>
      </c>
      <c r="LR21" t="e">
        <f>VLOOKUP($B21&amp;"|"&amp;LR$13,#REF!,2,0)</f>
        <v>#REF!</v>
      </c>
      <c r="LS21" t="e">
        <f>VLOOKUP($B21&amp;"|"&amp;LS$13,#REF!,2,0)</f>
        <v>#REF!</v>
      </c>
      <c r="LT21" t="e">
        <f>VLOOKUP($B21&amp;"|"&amp;LT$13,#REF!,2,0)</f>
        <v>#REF!</v>
      </c>
      <c r="LU21" t="e">
        <f>VLOOKUP($B21&amp;"|"&amp;LU$13,#REF!,2,0)</f>
        <v>#REF!</v>
      </c>
      <c r="LV21" t="e">
        <f>VLOOKUP($B21&amp;"|"&amp;LV$13,#REF!,2,0)</f>
        <v>#REF!</v>
      </c>
      <c r="LW21" t="e">
        <f>VLOOKUP($B21&amp;"|"&amp;LW$13,#REF!,2,0)</f>
        <v>#REF!</v>
      </c>
      <c r="LX21" t="e">
        <f>VLOOKUP($B21&amp;"|"&amp;LX$13,#REF!,2,0)</f>
        <v>#REF!</v>
      </c>
      <c r="LY21" t="e">
        <f>VLOOKUP($B21&amp;"|"&amp;LY$13,#REF!,2,0)</f>
        <v>#REF!</v>
      </c>
      <c r="LZ21" t="e">
        <f>VLOOKUP($B21&amp;"|"&amp;LZ$13,#REF!,2,0)</f>
        <v>#REF!</v>
      </c>
      <c r="MA21" t="e">
        <f>VLOOKUP($B21&amp;"|"&amp;MA$13,#REF!,2,0)</f>
        <v>#REF!</v>
      </c>
      <c r="MB21" t="e">
        <f>VLOOKUP($B21&amp;"|"&amp;MB$13,#REF!,2,0)</f>
        <v>#REF!</v>
      </c>
      <c r="MC21" t="e">
        <f>VLOOKUP($B21&amp;"|"&amp;MC$13,#REF!,2,0)</f>
        <v>#REF!</v>
      </c>
      <c r="MD21" t="e">
        <f>VLOOKUP($B21&amp;"|"&amp;MD$13,#REF!,2,0)</f>
        <v>#REF!</v>
      </c>
      <c r="ME21" t="e">
        <f>VLOOKUP($B21&amp;"|"&amp;ME$13,#REF!,2,0)</f>
        <v>#REF!</v>
      </c>
      <c r="MF21" t="e">
        <f>VLOOKUP($B21&amp;"|"&amp;MF$13,#REF!,2,0)</f>
        <v>#REF!</v>
      </c>
      <c r="MG21" t="e">
        <f>VLOOKUP($B21&amp;"|"&amp;MG$13,#REF!,2,0)</f>
        <v>#REF!</v>
      </c>
      <c r="MH21" t="e">
        <f>VLOOKUP($B21&amp;"|"&amp;MH$13,#REF!,2,0)</f>
        <v>#REF!</v>
      </c>
      <c r="MI21" t="e">
        <f>VLOOKUP($B21&amp;"|"&amp;MI$13,#REF!,2,0)</f>
        <v>#REF!</v>
      </c>
      <c r="MJ21" t="e">
        <f>VLOOKUP($B21&amp;"|"&amp;MJ$13,#REF!,2,0)</f>
        <v>#REF!</v>
      </c>
      <c r="MK21" t="e">
        <f>VLOOKUP($B21&amp;"|"&amp;MK$13,#REF!,2,0)</f>
        <v>#REF!</v>
      </c>
      <c r="ML21" t="e">
        <f>VLOOKUP($B21&amp;"|"&amp;ML$13,#REF!,2,0)</f>
        <v>#REF!</v>
      </c>
      <c r="MM21" t="e">
        <f>VLOOKUP($B21&amp;"|"&amp;MM$13,#REF!,2,0)</f>
        <v>#REF!</v>
      </c>
      <c r="MN21" t="e">
        <f>VLOOKUP($B21&amp;"|"&amp;MN$13,#REF!,2,0)</f>
        <v>#REF!</v>
      </c>
      <c r="MO21" t="e">
        <f>VLOOKUP($B21&amp;"|"&amp;MO$13,#REF!,2,0)</f>
        <v>#REF!</v>
      </c>
      <c r="MP21" t="e">
        <f>VLOOKUP($B21&amp;"|"&amp;MP$13,#REF!,2,0)</f>
        <v>#REF!</v>
      </c>
      <c r="MQ21" t="e">
        <f>VLOOKUP($B21&amp;"|"&amp;MQ$13,#REF!,2,0)</f>
        <v>#REF!</v>
      </c>
      <c r="MR21" t="e">
        <f>VLOOKUP($B21&amp;"|"&amp;MR$13,#REF!,2,0)</f>
        <v>#REF!</v>
      </c>
      <c r="MS21" t="e">
        <f>VLOOKUP($B21&amp;"|"&amp;MS$13,#REF!,2,0)</f>
        <v>#REF!</v>
      </c>
      <c r="MT21" t="e">
        <f>VLOOKUP($B21&amp;"|"&amp;MT$13,#REF!,2,0)</f>
        <v>#REF!</v>
      </c>
      <c r="MU21" t="e">
        <f>VLOOKUP($B21&amp;"|"&amp;MU$13,#REF!,2,0)</f>
        <v>#REF!</v>
      </c>
      <c r="MV21" t="e">
        <f>VLOOKUP($B21&amp;"|"&amp;MV$13,#REF!,2,0)</f>
        <v>#REF!</v>
      </c>
      <c r="MW21" t="e">
        <f>VLOOKUP($B21&amp;"|"&amp;MW$13,#REF!,2,0)</f>
        <v>#REF!</v>
      </c>
      <c r="MX21" t="e">
        <f>VLOOKUP($B21&amp;"|"&amp;MX$13,#REF!,2,0)</f>
        <v>#REF!</v>
      </c>
      <c r="MY21" t="e">
        <f>VLOOKUP($B21&amp;"|"&amp;MY$13,#REF!,2,0)</f>
        <v>#REF!</v>
      </c>
      <c r="MZ21" t="e">
        <f>VLOOKUP($B21&amp;"|"&amp;MZ$13,#REF!,2,0)</f>
        <v>#REF!</v>
      </c>
      <c r="NA21" t="e">
        <f>VLOOKUP($B21&amp;"|"&amp;NA$13,#REF!,2,0)</f>
        <v>#REF!</v>
      </c>
      <c r="NB21" t="e">
        <f>VLOOKUP($B21&amp;"|"&amp;NB$13,#REF!,2,0)</f>
        <v>#REF!</v>
      </c>
      <c r="NC21" t="e">
        <f>VLOOKUP($B21&amp;"|"&amp;NC$13,#REF!,2,0)</f>
        <v>#REF!</v>
      </c>
      <c r="ND21" t="e">
        <f>VLOOKUP($B21&amp;"|"&amp;ND$13,#REF!,2,0)</f>
        <v>#REF!</v>
      </c>
      <c r="NE21" t="e">
        <f>VLOOKUP($B21&amp;"|"&amp;NE$13,#REF!,2,0)</f>
        <v>#REF!</v>
      </c>
      <c r="NF21" t="e">
        <f>VLOOKUP($B21&amp;"|"&amp;NF$13,#REF!,2,0)</f>
        <v>#REF!</v>
      </c>
      <c r="NG21" t="e">
        <f>VLOOKUP($B21&amp;"|"&amp;NG$13,#REF!,2,0)</f>
        <v>#REF!</v>
      </c>
      <c r="NH21" t="e">
        <f>VLOOKUP($B21&amp;"|"&amp;NH$13,#REF!,2,0)</f>
        <v>#REF!</v>
      </c>
      <c r="NI21" t="e">
        <f>VLOOKUP($B21&amp;"|"&amp;NI$13,#REF!,2,0)</f>
        <v>#REF!</v>
      </c>
      <c r="NJ21" t="e">
        <f>VLOOKUP($B21&amp;"|"&amp;NJ$13,#REF!,2,0)</f>
        <v>#REF!</v>
      </c>
      <c r="NK21" t="e">
        <f>VLOOKUP($B21&amp;"|"&amp;NK$13,#REF!,2,0)</f>
        <v>#REF!</v>
      </c>
      <c r="NL21" t="e">
        <f>VLOOKUP($B21&amp;"|"&amp;NL$13,#REF!,2,0)</f>
        <v>#REF!</v>
      </c>
      <c r="NM21" t="e">
        <f>VLOOKUP($B21&amp;"|"&amp;NM$13,#REF!,2,0)</f>
        <v>#REF!</v>
      </c>
      <c r="NN21" t="e">
        <f>VLOOKUP($B21&amp;"|"&amp;NN$13,#REF!,2,0)</f>
        <v>#REF!</v>
      </c>
      <c r="NO21" t="e">
        <f>VLOOKUP($B21&amp;"|"&amp;NO$13,#REF!,2,0)</f>
        <v>#REF!</v>
      </c>
      <c r="NP21" s="16" t="e">
        <f>VLOOKUP($B21&amp;"|"&amp;NP$13,#REF!,2,0)</f>
        <v>#REF!</v>
      </c>
      <c r="NQ21" t="e">
        <f>VLOOKUP($B21&amp;"|"&amp;NQ$13,#REF!,2,0)</f>
        <v>#REF!</v>
      </c>
      <c r="NR21" t="e">
        <f>VLOOKUP($B21&amp;"|"&amp;NR$13,#REF!,2,0)</f>
        <v>#REF!</v>
      </c>
      <c r="NS21" t="e">
        <f>VLOOKUP($B21&amp;"|"&amp;NS$13,#REF!,2,0)</f>
        <v>#REF!</v>
      </c>
      <c r="NT21" t="e">
        <f>VLOOKUP($B21&amp;"|"&amp;NT$13,#REF!,2,0)</f>
        <v>#REF!</v>
      </c>
      <c r="NU21" t="e">
        <f>VLOOKUP($B21&amp;"|"&amp;NU$13,#REF!,2,0)</f>
        <v>#REF!</v>
      </c>
      <c r="NV21" t="e">
        <f>VLOOKUP($B21&amp;"|"&amp;NV$13,#REF!,2,0)</f>
        <v>#REF!</v>
      </c>
      <c r="NW21" t="e">
        <f>VLOOKUP($B21&amp;"|"&amp;NW$13,#REF!,2,0)</f>
        <v>#REF!</v>
      </c>
      <c r="NX21" t="e">
        <f>VLOOKUP($B21&amp;"|"&amp;NX$13,#REF!,2,0)</f>
        <v>#REF!</v>
      </c>
      <c r="NY21" t="e">
        <f>VLOOKUP($B21&amp;"|"&amp;NY$13,#REF!,2,0)</f>
        <v>#REF!</v>
      </c>
      <c r="NZ21" t="e">
        <f>VLOOKUP($B21&amp;"|"&amp;NZ$13,#REF!,2,0)</f>
        <v>#REF!</v>
      </c>
      <c r="OA21" t="e">
        <f>VLOOKUP($B21&amp;"|"&amp;OA$13,#REF!,2,0)</f>
        <v>#REF!</v>
      </c>
      <c r="OB21" s="16" t="e">
        <f>VLOOKUP($B21&amp;"|"&amp;OB$13,#REF!,2,0)</f>
        <v>#REF!</v>
      </c>
      <c r="OC21" t="e">
        <f>VLOOKUP($B21&amp;"|"&amp;OC$13,#REF!,2,0)</f>
        <v>#REF!</v>
      </c>
      <c r="OD21" t="e">
        <f>VLOOKUP($B21&amp;"|"&amp;OD$13,#REF!,2,0)</f>
        <v>#REF!</v>
      </c>
      <c r="OE21" t="e">
        <f>VLOOKUP($B21&amp;"|"&amp;OE$13,#REF!,2,0)</f>
        <v>#REF!</v>
      </c>
      <c r="OF21" t="e">
        <f>VLOOKUP($B21&amp;"|"&amp;OF$13,#REF!,2,0)</f>
        <v>#REF!</v>
      </c>
      <c r="OG21" t="e">
        <f>VLOOKUP($B21&amp;"|"&amp;OG$13,#REF!,2,0)</f>
        <v>#REF!</v>
      </c>
      <c r="OH21" t="e">
        <f>VLOOKUP($B21&amp;"|"&amp;OH$13,#REF!,2,0)</f>
        <v>#REF!</v>
      </c>
    </row>
    <row r="22" spans="1:398" ht="26.4">
      <c r="A22" s="3" t="s">
        <v>494</v>
      </c>
      <c r="B22" s="67" t="s">
        <v>485</v>
      </c>
      <c r="C22" t="e">
        <f>VLOOKUP($B22&amp;"|"&amp;C$13,#REF!,2,0)</f>
        <v>#REF!</v>
      </c>
      <c r="D22" t="e">
        <f>VLOOKUP($B22&amp;"|"&amp;D$13,#REF!,2,0)</f>
        <v>#REF!</v>
      </c>
      <c r="E22" t="e">
        <f>VLOOKUP($B22&amp;"|"&amp;E$13,#REF!,2,0)</f>
        <v>#REF!</v>
      </c>
      <c r="F22" t="e">
        <f>VLOOKUP($B22&amp;"|"&amp;F$13,#REF!,2,0)</f>
        <v>#REF!</v>
      </c>
      <c r="G22" t="e">
        <f>VLOOKUP($B22&amp;"|"&amp;G$13,#REF!,2,0)</f>
        <v>#REF!</v>
      </c>
      <c r="H22" t="e">
        <f>VLOOKUP($B22&amp;"|"&amp;H$13,#REF!,2,0)</f>
        <v>#REF!</v>
      </c>
      <c r="I22" t="e">
        <f>VLOOKUP($B22&amp;"|"&amp;I$13,#REF!,2,0)</f>
        <v>#REF!</v>
      </c>
      <c r="J22" t="e">
        <f>VLOOKUP($B22&amp;"|"&amp;J$13,#REF!,2,0)</f>
        <v>#REF!</v>
      </c>
      <c r="K22" t="e">
        <f>VLOOKUP($B22&amp;"|"&amp;K$13,#REF!,2,0)</f>
        <v>#REF!</v>
      </c>
      <c r="L22" t="e">
        <f>VLOOKUP($B22&amp;"|"&amp;L$13,#REF!,2,0)</f>
        <v>#REF!</v>
      </c>
      <c r="M22" t="e">
        <f>VLOOKUP($B22&amp;"|"&amp;M$13,#REF!,2,0)</f>
        <v>#REF!</v>
      </c>
      <c r="N22" t="e">
        <f>VLOOKUP($B22&amp;"|"&amp;N$13,#REF!,2,0)</f>
        <v>#REF!</v>
      </c>
      <c r="O22" t="e">
        <f>VLOOKUP($B22&amp;"|"&amp;O$13,#REF!,2,0)</f>
        <v>#REF!</v>
      </c>
      <c r="P22" t="e">
        <f>VLOOKUP($B22&amp;"|"&amp;P$13,#REF!,2,0)</f>
        <v>#REF!</v>
      </c>
      <c r="Q22" t="e">
        <f>VLOOKUP($B22&amp;"|"&amp;Q$13,#REF!,2,0)</f>
        <v>#REF!</v>
      </c>
      <c r="R22" t="e">
        <f>VLOOKUP($B22&amp;"|"&amp;R$13,#REF!,2,0)</f>
        <v>#REF!</v>
      </c>
      <c r="S22" t="e">
        <f>VLOOKUP($B22&amp;"|"&amp;S$13,#REF!,2,0)</f>
        <v>#REF!</v>
      </c>
      <c r="T22" t="e">
        <f>VLOOKUP($B22&amp;"|"&amp;T$13,#REF!,2,0)</f>
        <v>#REF!</v>
      </c>
      <c r="U22" t="e">
        <f>VLOOKUP($B22&amp;"|"&amp;U$13,#REF!,2,0)</f>
        <v>#REF!</v>
      </c>
      <c r="V22" t="e">
        <f>VLOOKUP($B22&amp;"|"&amp;V$13,#REF!,2,0)</f>
        <v>#REF!</v>
      </c>
      <c r="W22" t="e">
        <f>VLOOKUP($B22&amp;"|"&amp;W$13,#REF!,2,0)</f>
        <v>#REF!</v>
      </c>
      <c r="X22" t="e">
        <f>VLOOKUP($B22&amp;"|"&amp;X$13,#REF!,2,0)</f>
        <v>#REF!</v>
      </c>
      <c r="Y22" t="e">
        <f>VLOOKUP($B22&amp;"|"&amp;Y$13,#REF!,2,0)</f>
        <v>#REF!</v>
      </c>
      <c r="Z22" t="e">
        <f>VLOOKUP($B22&amp;"|"&amp;Z$13,#REF!,2,0)</f>
        <v>#REF!</v>
      </c>
      <c r="AA22" t="e">
        <f>VLOOKUP($B22&amp;"|"&amp;AA$13,#REF!,2,0)</f>
        <v>#REF!</v>
      </c>
      <c r="AB22" t="e">
        <f>VLOOKUP($B22&amp;"|"&amp;AB$13,#REF!,2,0)</f>
        <v>#REF!</v>
      </c>
      <c r="AC22" t="e">
        <f>VLOOKUP($B22&amp;"|"&amp;AC$13,#REF!,2,0)</f>
        <v>#REF!</v>
      </c>
      <c r="AD22" t="e">
        <f>VLOOKUP($B22&amp;"|"&amp;AD$13,#REF!,2,0)</f>
        <v>#REF!</v>
      </c>
      <c r="AE22" t="e">
        <f>VLOOKUP($B22&amp;"|"&amp;AE$13,#REF!,2,0)</f>
        <v>#REF!</v>
      </c>
      <c r="AF22" t="e">
        <f>VLOOKUP($B22&amp;"|"&amp;AF$13,#REF!,2,0)</f>
        <v>#REF!</v>
      </c>
      <c r="AG22" t="e">
        <f>VLOOKUP($B22&amp;"|"&amp;AG$13,#REF!,2,0)</f>
        <v>#REF!</v>
      </c>
      <c r="AH22" t="e">
        <f>VLOOKUP($B22&amp;"|"&amp;AH$13,#REF!,2,0)</f>
        <v>#REF!</v>
      </c>
      <c r="AI22" t="e">
        <f>VLOOKUP($B22&amp;"|"&amp;AI$13,#REF!,2,0)</f>
        <v>#REF!</v>
      </c>
      <c r="AJ22" t="e">
        <f>VLOOKUP($B22&amp;"|"&amp;AJ$13,#REF!,2,0)</f>
        <v>#REF!</v>
      </c>
      <c r="AK22" t="e">
        <f>VLOOKUP($B22&amp;"|"&amp;AK$13,#REF!,2,0)</f>
        <v>#REF!</v>
      </c>
      <c r="AL22" t="e">
        <f>VLOOKUP($B22&amp;"|"&amp;AL$13,#REF!,2,0)</f>
        <v>#REF!</v>
      </c>
      <c r="AM22" t="e">
        <f>VLOOKUP($B22&amp;"|"&amp;AM$13,#REF!,2,0)</f>
        <v>#REF!</v>
      </c>
      <c r="AN22" t="e">
        <f>VLOOKUP($B22&amp;"|"&amp;AN$13,#REF!,2,0)</f>
        <v>#REF!</v>
      </c>
      <c r="AO22" t="e">
        <f>VLOOKUP($B22&amp;"|"&amp;AO$13,#REF!,2,0)</f>
        <v>#REF!</v>
      </c>
      <c r="AP22" t="e">
        <f>VLOOKUP($B22&amp;"|"&amp;AP$13,#REF!,2,0)</f>
        <v>#REF!</v>
      </c>
      <c r="AQ22" t="e">
        <f>VLOOKUP($B22&amp;"|"&amp;AQ$13,#REF!,2,0)</f>
        <v>#REF!</v>
      </c>
      <c r="AR22" t="e">
        <f>VLOOKUP($B22&amp;"|"&amp;AR$13,#REF!,2,0)</f>
        <v>#REF!</v>
      </c>
      <c r="AS22" t="e">
        <f>VLOOKUP($B22&amp;"|"&amp;AS$13,#REF!,2,0)</f>
        <v>#REF!</v>
      </c>
      <c r="AT22" t="e">
        <f>VLOOKUP($B22&amp;"|"&amp;AT$13,#REF!,2,0)</f>
        <v>#REF!</v>
      </c>
      <c r="AU22" t="e">
        <f>VLOOKUP($B22&amp;"|"&amp;AU$13,#REF!,2,0)</f>
        <v>#REF!</v>
      </c>
      <c r="AV22" t="e">
        <f>VLOOKUP($B22&amp;"|"&amp;AV$13,#REF!,2,0)</f>
        <v>#REF!</v>
      </c>
      <c r="AW22" t="e">
        <f>VLOOKUP($B22&amp;"|"&amp;AW$13,#REF!,2,0)</f>
        <v>#REF!</v>
      </c>
      <c r="AX22" t="e">
        <f>VLOOKUP($B22&amp;"|"&amp;AX$13,#REF!,2,0)</f>
        <v>#REF!</v>
      </c>
      <c r="AY22" t="e">
        <f>VLOOKUP($B22&amp;"|"&amp;AY$13,#REF!,2,0)</f>
        <v>#REF!</v>
      </c>
      <c r="AZ22" t="e">
        <f>VLOOKUP($B22&amp;"|"&amp;AZ$13,#REF!,2,0)</f>
        <v>#REF!</v>
      </c>
      <c r="BA22" t="e">
        <f>VLOOKUP($B22&amp;"|"&amp;BA$13,#REF!,2,0)</f>
        <v>#REF!</v>
      </c>
      <c r="BB22" t="e">
        <f>VLOOKUP($B22&amp;"|"&amp;BB$13,#REF!,2,0)</f>
        <v>#REF!</v>
      </c>
      <c r="BC22" t="e">
        <f>VLOOKUP($B22&amp;"|"&amp;BC$13,#REF!,2,0)</f>
        <v>#REF!</v>
      </c>
      <c r="BD22" t="e">
        <f>VLOOKUP($B22&amp;"|"&amp;BD$13,#REF!,2,0)</f>
        <v>#REF!</v>
      </c>
      <c r="BE22" t="e">
        <f>VLOOKUP($B22&amp;"|"&amp;BE$13,#REF!,2,0)</f>
        <v>#REF!</v>
      </c>
      <c r="BF22" t="e">
        <f>VLOOKUP($B22&amp;"|"&amp;BF$13,#REF!,2,0)</f>
        <v>#REF!</v>
      </c>
      <c r="BG22" t="e">
        <f>VLOOKUP($B22&amp;"|"&amp;BG$13,#REF!,2,0)</f>
        <v>#REF!</v>
      </c>
      <c r="BH22" t="e">
        <f>VLOOKUP($B22&amp;"|"&amp;BH$13,#REF!,2,0)</f>
        <v>#REF!</v>
      </c>
      <c r="BI22" t="e">
        <f>VLOOKUP($B22&amp;"|"&amp;BI$13,#REF!,2,0)</f>
        <v>#REF!</v>
      </c>
      <c r="BJ22" t="e">
        <f>VLOOKUP($B22&amp;"|"&amp;BJ$13,#REF!,2,0)</f>
        <v>#REF!</v>
      </c>
      <c r="BK22" t="e">
        <f>VLOOKUP($B22&amp;"|"&amp;BK$13,#REF!,2,0)</f>
        <v>#REF!</v>
      </c>
      <c r="BL22" t="e">
        <f>VLOOKUP($B22&amp;"|"&amp;BL$13,#REF!,2,0)</f>
        <v>#REF!</v>
      </c>
      <c r="BM22" t="e">
        <f>VLOOKUP($B22&amp;"|"&amp;BM$13,#REF!,2,0)</f>
        <v>#REF!</v>
      </c>
      <c r="BN22" t="e">
        <f>VLOOKUP($B22&amp;"|"&amp;BN$13,#REF!,2,0)</f>
        <v>#REF!</v>
      </c>
      <c r="BO22" t="e">
        <f>VLOOKUP($B22&amp;"|"&amp;BO$13,#REF!,2,0)</f>
        <v>#REF!</v>
      </c>
      <c r="BP22" t="e">
        <f>VLOOKUP($B22&amp;"|"&amp;BP$13,#REF!,2,0)</f>
        <v>#REF!</v>
      </c>
      <c r="BQ22" t="e">
        <f>VLOOKUP($B22&amp;"|"&amp;BQ$13,#REF!,2,0)</f>
        <v>#REF!</v>
      </c>
      <c r="BR22" t="e">
        <f>VLOOKUP($B22&amp;"|"&amp;BR$13,#REF!,2,0)</f>
        <v>#REF!</v>
      </c>
      <c r="BS22" t="e">
        <f>VLOOKUP($B22&amp;"|"&amp;BS$13,#REF!,2,0)</f>
        <v>#REF!</v>
      </c>
      <c r="BT22" t="e">
        <f>VLOOKUP($B22&amp;"|"&amp;BT$13,#REF!,2,0)</f>
        <v>#REF!</v>
      </c>
      <c r="BU22" t="e">
        <f>VLOOKUP($B22&amp;"|"&amp;BU$13,#REF!,2,0)</f>
        <v>#REF!</v>
      </c>
      <c r="BV22" t="e">
        <f>VLOOKUP($B22&amp;"|"&amp;BV$13,#REF!,2,0)</f>
        <v>#REF!</v>
      </c>
      <c r="BW22" t="e">
        <f>VLOOKUP($B22&amp;"|"&amp;BW$13,#REF!,2,0)</f>
        <v>#REF!</v>
      </c>
      <c r="BX22" t="e">
        <f>VLOOKUP($B22&amp;"|"&amp;BX$13,#REF!,2,0)</f>
        <v>#REF!</v>
      </c>
      <c r="BY22" t="e">
        <f>VLOOKUP($B22&amp;"|"&amp;BY$13,#REF!,2,0)</f>
        <v>#REF!</v>
      </c>
      <c r="BZ22" t="e">
        <f>VLOOKUP($B22&amp;"|"&amp;BZ$13,#REF!,2,0)</f>
        <v>#REF!</v>
      </c>
      <c r="CA22" t="e">
        <f>VLOOKUP($B22&amp;"|"&amp;CA$13,#REF!,2,0)</f>
        <v>#REF!</v>
      </c>
      <c r="CB22" t="e">
        <f>VLOOKUP($B22&amp;"|"&amp;CB$13,#REF!,2,0)</f>
        <v>#REF!</v>
      </c>
      <c r="CC22" t="e">
        <f>VLOOKUP($B22&amp;"|"&amp;CC$13,#REF!,2,0)</f>
        <v>#REF!</v>
      </c>
      <c r="CD22" t="e">
        <f>VLOOKUP($B22&amp;"|"&amp;CD$13,#REF!,2,0)</f>
        <v>#REF!</v>
      </c>
      <c r="CE22" t="e">
        <f>VLOOKUP($B22&amp;"|"&amp;CE$13,#REF!,2,0)</f>
        <v>#REF!</v>
      </c>
      <c r="CF22" t="e">
        <f>VLOOKUP($B22&amp;"|"&amp;CF$13,#REF!,2,0)</f>
        <v>#REF!</v>
      </c>
      <c r="CG22" t="e">
        <f>VLOOKUP($B22&amp;"|"&amp;CG$13,#REF!,2,0)</f>
        <v>#REF!</v>
      </c>
      <c r="CH22" t="e">
        <f>VLOOKUP($B22&amp;"|"&amp;CH$13,#REF!,2,0)</f>
        <v>#REF!</v>
      </c>
      <c r="CI22" t="e">
        <f>VLOOKUP($B22&amp;"|"&amp;CI$13,#REF!,2,0)</f>
        <v>#REF!</v>
      </c>
      <c r="CJ22" t="e">
        <f>VLOOKUP($B22&amp;"|"&amp;CJ$13,#REF!,2,0)</f>
        <v>#REF!</v>
      </c>
      <c r="CK22" t="e">
        <f>VLOOKUP($B22&amp;"|"&amp;CK$13,#REF!,2,0)</f>
        <v>#REF!</v>
      </c>
      <c r="CL22" t="e">
        <f>VLOOKUP($B22&amp;"|"&amp;CL$13,#REF!,2,0)</f>
        <v>#REF!</v>
      </c>
      <c r="CM22" t="e">
        <f>VLOOKUP($B22&amp;"|"&amp;CM$13,#REF!,2,0)</f>
        <v>#REF!</v>
      </c>
      <c r="CN22" t="e">
        <f>VLOOKUP($B22&amp;"|"&amp;CN$13,#REF!,2,0)</f>
        <v>#REF!</v>
      </c>
      <c r="CO22" t="e">
        <f>VLOOKUP($B22&amp;"|"&amp;CO$13,#REF!,2,0)</f>
        <v>#REF!</v>
      </c>
      <c r="CP22" t="e">
        <f>VLOOKUP($B22&amp;"|"&amp;CP$13,#REF!,2,0)</f>
        <v>#REF!</v>
      </c>
      <c r="CQ22" t="e">
        <f>VLOOKUP($B22&amp;"|"&amp;CQ$13,#REF!,2,0)</f>
        <v>#REF!</v>
      </c>
      <c r="CR22" t="e">
        <f>VLOOKUP($B22&amp;"|"&amp;CR$13,#REF!,2,0)</f>
        <v>#REF!</v>
      </c>
      <c r="CS22" t="e">
        <f>VLOOKUP($B22&amp;"|"&amp;CS$13,#REF!,2,0)</f>
        <v>#REF!</v>
      </c>
      <c r="CT22" t="e">
        <f>VLOOKUP($B22&amp;"|"&amp;CT$13,#REF!,2,0)</f>
        <v>#REF!</v>
      </c>
      <c r="CU22" t="e">
        <f>VLOOKUP($B22&amp;"|"&amp;CU$13,#REF!,2,0)</f>
        <v>#REF!</v>
      </c>
      <c r="CV22" t="e">
        <f>VLOOKUP($B22&amp;"|"&amp;CV$13,#REF!,2,0)</f>
        <v>#REF!</v>
      </c>
      <c r="CW22" t="e">
        <f>VLOOKUP($B22&amp;"|"&amp;CW$13,#REF!,2,0)</f>
        <v>#REF!</v>
      </c>
      <c r="CX22" t="e">
        <f>VLOOKUP($B22&amp;"|"&amp;CX$13,#REF!,2,0)</f>
        <v>#REF!</v>
      </c>
      <c r="CY22" t="e">
        <f>VLOOKUP($B22&amp;"|"&amp;CY$13,#REF!,2,0)</f>
        <v>#REF!</v>
      </c>
      <c r="CZ22" t="e">
        <f>VLOOKUP($B22&amp;"|"&amp;CZ$13,#REF!,2,0)</f>
        <v>#REF!</v>
      </c>
      <c r="DA22" t="e">
        <f>VLOOKUP($B22&amp;"|"&amp;DA$13,#REF!,2,0)</f>
        <v>#REF!</v>
      </c>
      <c r="DB22" t="e">
        <f>VLOOKUP($B22&amp;"|"&amp;DB$13,#REF!,2,0)</f>
        <v>#REF!</v>
      </c>
      <c r="DC22" t="e">
        <f>VLOOKUP($B22&amp;"|"&amp;DC$13,#REF!,2,0)</f>
        <v>#REF!</v>
      </c>
      <c r="DD22" t="e">
        <f>VLOOKUP($B22&amp;"|"&amp;DD$13,#REF!,2,0)</f>
        <v>#REF!</v>
      </c>
      <c r="DE22" t="e">
        <f>VLOOKUP($B22&amp;"|"&amp;DE$13,#REF!,2,0)</f>
        <v>#REF!</v>
      </c>
      <c r="DF22" t="e">
        <f>VLOOKUP($B22&amp;"|"&amp;DF$13,#REF!,2,0)</f>
        <v>#REF!</v>
      </c>
      <c r="DG22" t="e">
        <f>VLOOKUP($B22&amp;"|"&amp;DG$13,#REF!,2,0)</f>
        <v>#REF!</v>
      </c>
      <c r="DH22" t="e">
        <f>VLOOKUP($B22&amp;"|"&amp;DH$13,#REF!,2,0)</f>
        <v>#REF!</v>
      </c>
      <c r="DI22" t="e">
        <f>VLOOKUP($B22&amp;"|"&amp;DI$13,#REF!,2,0)</f>
        <v>#REF!</v>
      </c>
      <c r="DJ22" t="e">
        <f>VLOOKUP($B22&amp;"|"&amp;DJ$13,#REF!,2,0)</f>
        <v>#REF!</v>
      </c>
      <c r="DK22" t="e">
        <f>VLOOKUP($B22&amp;"|"&amp;DK$13,#REF!,2,0)</f>
        <v>#REF!</v>
      </c>
      <c r="DL22" t="e">
        <f>VLOOKUP($B22&amp;"|"&amp;DL$13,#REF!,2,0)</f>
        <v>#REF!</v>
      </c>
      <c r="DM22" t="e">
        <f>VLOOKUP($B22&amp;"|"&amp;DM$13,#REF!,2,0)</f>
        <v>#REF!</v>
      </c>
      <c r="DN22" t="e">
        <f>VLOOKUP($B22&amp;"|"&amp;DN$13,#REF!,2,0)</f>
        <v>#REF!</v>
      </c>
      <c r="DO22" t="e">
        <f>VLOOKUP($B22&amp;"|"&amp;DO$13,#REF!,2,0)</f>
        <v>#REF!</v>
      </c>
      <c r="DP22" t="e">
        <f>VLOOKUP($B22&amp;"|"&amp;DP$13,#REF!,2,0)</f>
        <v>#REF!</v>
      </c>
      <c r="DQ22" t="e">
        <f>VLOOKUP($B22&amp;"|"&amp;DQ$13,#REF!,2,0)</f>
        <v>#REF!</v>
      </c>
      <c r="DR22" t="e">
        <f>VLOOKUP($B22&amp;"|"&amp;DR$13,#REF!,2,0)</f>
        <v>#REF!</v>
      </c>
      <c r="DS22" t="e">
        <f>VLOOKUP($B22&amp;"|"&amp;DS$13,#REF!,2,0)</f>
        <v>#REF!</v>
      </c>
      <c r="DT22" t="e">
        <f>VLOOKUP($B22&amp;"|"&amp;DT$13,#REF!,2,0)</f>
        <v>#REF!</v>
      </c>
      <c r="DU22" t="e">
        <f>VLOOKUP($B22&amp;"|"&amp;DU$13,#REF!,2,0)</f>
        <v>#REF!</v>
      </c>
      <c r="DV22" t="e">
        <f>VLOOKUP($B22&amp;"|"&amp;DV$13,#REF!,2,0)</f>
        <v>#REF!</v>
      </c>
      <c r="DW22" t="e">
        <f>VLOOKUP($B22&amp;"|"&amp;DW$13,#REF!,2,0)</f>
        <v>#REF!</v>
      </c>
      <c r="DX22" t="e">
        <f>VLOOKUP($B22&amp;"|"&amp;DX$13,#REF!,2,0)</f>
        <v>#REF!</v>
      </c>
      <c r="DY22" t="e">
        <f>VLOOKUP($B22&amp;"|"&amp;DY$13,#REF!,2,0)</f>
        <v>#REF!</v>
      </c>
      <c r="DZ22" t="e">
        <f>VLOOKUP($B22&amp;"|"&amp;DZ$13,#REF!,2,0)</f>
        <v>#REF!</v>
      </c>
      <c r="EA22" t="e">
        <f>VLOOKUP($B22&amp;"|"&amp;EA$13,#REF!,2,0)</f>
        <v>#REF!</v>
      </c>
      <c r="EB22" t="e">
        <f>VLOOKUP($B22&amp;"|"&amp;EB$13,#REF!,2,0)</f>
        <v>#REF!</v>
      </c>
      <c r="EC22" t="e">
        <f>VLOOKUP($B22&amp;"|"&amp;EC$13,#REF!,2,0)</f>
        <v>#REF!</v>
      </c>
      <c r="ED22" t="e">
        <f>VLOOKUP($B22&amp;"|"&amp;ED$13,#REF!,2,0)</f>
        <v>#REF!</v>
      </c>
      <c r="EE22" t="e">
        <f>VLOOKUP($B22&amp;"|"&amp;EE$13,#REF!,2,0)</f>
        <v>#REF!</v>
      </c>
      <c r="EF22" t="e">
        <f>VLOOKUP($B22&amp;"|"&amp;EF$13,#REF!,2,0)</f>
        <v>#REF!</v>
      </c>
      <c r="EG22" t="e">
        <f>VLOOKUP($B22&amp;"|"&amp;EG$13,#REF!,2,0)</f>
        <v>#REF!</v>
      </c>
      <c r="EH22" t="e">
        <f>VLOOKUP($B22&amp;"|"&amp;EH$13,#REF!,2,0)</f>
        <v>#REF!</v>
      </c>
      <c r="EI22" t="e">
        <f>VLOOKUP($B22&amp;"|"&amp;EI$13,#REF!,2,0)</f>
        <v>#REF!</v>
      </c>
      <c r="EJ22" t="e">
        <f>VLOOKUP($B22&amp;"|"&amp;EJ$13,#REF!,2,0)</f>
        <v>#REF!</v>
      </c>
      <c r="EK22" t="e">
        <f>VLOOKUP($B22&amp;"|"&amp;EK$13,#REF!,2,0)</f>
        <v>#REF!</v>
      </c>
      <c r="EL22" t="e">
        <f>VLOOKUP($B22&amp;"|"&amp;EL$13,#REF!,2,0)</f>
        <v>#REF!</v>
      </c>
      <c r="EM22" t="e">
        <f>VLOOKUP($B22&amp;"|"&amp;EM$13,#REF!,2,0)</f>
        <v>#REF!</v>
      </c>
      <c r="EN22" t="e">
        <f>VLOOKUP($B22&amp;"|"&amp;EN$13,#REF!,2,0)</f>
        <v>#REF!</v>
      </c>
      <c r="EO22" t="e">
        <f>VLOOKUP($B22&amp;"|"&amp;EO$13,#REF!,2,0)</f>
        <v>#REF!</v>
      </c>
      <c r="EP22" t="e">
        <f>VLOOKUP($B22&amp;"|"&amp;EP$13,#REF!,2,0)</f>
        <v>#REF!</v>
      </c>
      <c r="EQ22" t="e">
        <f>VLOOKUP($B22&amp;"|"&amp;EQ$13,#REF!,2,0)</f>
        <v>#REF!</v>
      </c>
      <c r="ER22" t="e">
        <f>VLOOKUP($B22&amp;"|"&amp;ER$13,#REF!,2,0)</f>
        <v>#REF!</v>
      </c>
      <c r="ES22" t="e">
        <f>VLOOKUP($B22&amp;"|"&amp;ES$13,#REF!,2,0)</f>
        <v>#REF!</v>
      </c>
      <c r="ET22" t="e">
        <f>VLOOKUP($B22&amp;"|"&amp;ET$13,#REF!,2,0)</f>
        <v>#REF!</v>
      </c>
      <c r="EU22" t="e">
        <f>VLOOKUP($B22&amp;"|"&amp;EU$13,#REF!,2,0)</f>
        <v>#REF!</v>
      </c>
      <c r="EV22" t="e">
        <f>VLOOKUP($B22&amp;"|"&amp;EV$13,#REF!,2,0)</f>
        <v>#REF!</v>
      </c>
      <c r="EW22" t="e">
        <f>VLOOKUP($B22&amp;"|"&amp;EW$13,#REF!,2,0)</f>
        <v>#REF!</v>
      </c>
      <c r="EX22" t="e">
        <f>VLOOKUP($B22&amp;"|"&amp;EX$13,#REF!,2,0)</f>
        <v>#REF!</v>
      </c>
      <c r="EY22" t="e">
        <f>VLOOKUP($B22&amp;"|"&amp;EY$13,#REF!,2,0)</f>
        <v>#REF!</v>
      </c>
      <c r="EZ22" t="e">
        <f>VLOOKUP($B22&amp;"|"&amp;EZ$13,#REF!,2,0)</f>
        <v>#REF!</v>
      </c>
      <c r="FA22" t="e">
        <f>VLOOKUP($B22&amp;"|"&amp;FA$13,#REF!,2,0)</f>
        <v>#REF!</v>
      </c>
      <c r="FB22" t="e">
        <f>VLOOKUP($B22&amp;"|"&amp;FB$13,#REF!,2,0)</f>
        <v>#REF!</v>
      </c>
      <c r="FC22" t="e">
        <f>VLOOKUP($B22&amp;"|"&amp;FC$13,#REF!,2,0)</f>
        <v>#REF!</v>
      </c>
      <c r="FD22" t="e">
        <f>VLOOKUP($B22&amp;"|"&amp;FD$13,#REF!,2,0)</f>
        <v>#REF!</v>
      </c>
      <c r="FE22" t="e">
        <f>VLOOKUP($B22&amp;"|"&amp;FE$13,#REF!,2,0)</f>
        <v>#REF!</v>
      </c>
      <c r="FF22" t="e">
        <f>VLOOKUP($B22&amp;"|"&amp;FF$13,#REF!,2,0)</f>
        <v>#REF!</v>
      </c>
      <c r="FG22" t="e">
        <f>VLOOKUP($B22&amp;"|"&amp;FG$13,#REF!,2,0)</f>
        <v>#REF!</v>
      </c>
      <c r="FH22" t="e">
        <f>VLOOKUP($B22&amp;"|"&amp;FH$13,#REF!,2,0)</f>
        <v>#REF!</v>
      </c>
      <c r="FI22" t="e">
        <f>VLOOKUP($B22&amp;"|"&amp;FI$13,#REF!,2,0)</f>
        <v>#REF!</v>
      </c>
      <c r="FJ22" t="e">
        <f>VLOOKUP($B22&amp;"|"&amp;FJ$13,#REF!,2,0)</f>
        <v>#REF!</v>
      </c>
      <c r="FK22" t="e">
        <f>VLOOKUP($B22&amp;"|"&amp;FK$13,#REF!,2,0)</f>
        <v>#REF!</v>
      </c>
      <c r="FL22" t="e">
        <f>VLOOKUP($B22&amp;"|"&amp;FL$13,#REF!,2,0)</f>
        <v>#REF!</v>
      </c>
      <c r="FM22" t="e">
        <f>VLOOKUP($B22&amp;"|"&amp;FM$13,#REF!,2,0)</f>
        <v>#REF!</v>
      </c>
      <c r="FN22" t="e">
        <f>VLOOKUP($B22&amp;"|"&amp;FN$13,#REF!,2,0)</f>
        <v>#REF!</v>
      </c>
      <c r="FO22" t="e">
        <f>VLOOKUP($B22&amp;"|"&amp;FO$13,#REF!,2,0)</f>
        <v>#REF!</v>
      </c>
      <c r="FP22" t="e">
        <f>VLOOKUP($B22&amp;"|"&amp;FP$13,#REF!,2,0)</f>
        <v>#REF!</v>
      </c>
      <c r="FQ22" t="e">
        <f>VLOOKUP($B22&amp;"|"&amp;FQ$13,#REF!,2,0)</f>
        <v>#REF!</v>
      </c>
      <c r="FR22" t="e">
        <f>VLOOKUP($B22&amp;"|"&amp;FR$13,#REF!,2,0)</f>
        <v>#REF!</v>
      </c>
      <c r="FS22" t="e">
        <f>VLOOKUP($B22&amp;"|"&amp;FS$13,#REF!,2,0)</f>
        <v>#REF!</v>
      </c>
      <c r="FT22" t="e">
        <f>VLOOKUP($B22&amp;"|"&amp;FT$13,#REF!,2,0)</f>
        <v>#REF!</v>
      </c>
      <c r="FU22" t="e">
        <f>VLOOKUP($B22&amp;"|"&amp;FU$13,#REF!,2,0)</f>
        <v>#REF!</v>
      </c>
      <c r="FV22" t="e">
        <f>VLOOKUP($B22&amp;"|"&amp;FV$13,#REF!,2,0)</f>
        <v>#REF!</v>
      </c>
      <c r="FW22" t="e">
        <f>VLOOKUP($B22&amp;"|"&amp;FW$13,#REF!,2,0)</f>
        <v>#REF!</v>
      </c>
      <c r="FX22" t="e">
        <f>VLOOKUP($B22&amp;"|"&amp;FX$13,#REF!,2,0)</f>
        <v>#REF!</v>
      </c>
      <c r="FY22" t="e">
        <f>VLOOKUP($B22&amp;"|"&amp;FY$13,#REF!,2,0)</f>
        <v>#REF!</v>
      </c>
      <c r="FZ22" t="e">
        <f>VLOOKUP($B22&amp;"|"&amp;FZ$13,#REF!,2,0)</f>
        <v>#REF!</v>
      </c>
      <c r="GA22" t="e">
        <f>VLOOKUP($B22&amp;"|"&amp;GA$13,#REF!,2,0)</f>
        <v>#REF!</v>
      </c>
      <c r="GB22" t="e">
        <f>VLOOKUP($B22&amp;"|"&amp;GB$13,#REF!,2,0)</f>
        <v>#REF!</v>
      </c>
      <c r="GC22" t="e">
        <f>VLOOKUP($B22&amp;"|"&amp;GC$13,#REF!,2,0)</f>
        <v>#REF!</v>
      </c>
      <c r="GD22" t="e">
        <f>VLOOKUP($B22&amp;"|"&amp;GD$13,#REF!,2,0)</f>
        <v>#REF!</v>
      </c>
      <c r="GE22" t="e">
        <f>VLOOKUP($B22&amp;"|"&amp;GE$13,#REF!,2,0)</f>
        <v>#REF!</v>
      </c>
      <c r="GF22" t="e">
        <f>VLOOKUP($B22&amp;"|"&amp;GF$13,#REF!,2,0)</f>
        <v>#REF!</v>
      </c>
      <c r="GG22" t="e">
        <f>VLOOKUP($B22&amp;"|"&amp;GG$13,#REF!,2,0)</f>
        <v>#REF!</v>
      </c>
      <c r="GH22" t="e">
        <f>VLOOKUP($B22&amp;"|"&amp;GH$13,#REF!,2,0)</f>
        <v>#REF!</v>
      </c>
      <c r="GI22" t="e">
        <f>VLOOKUP($B22&amp;"|"&amp;GI$13,#REF!,2,0)</f>
        <v>#REF!</v>
      </c>
      <c r="GJ22" t="e">
        <f>VLOOKUP($B22&amp;"|"&amp;GJ$13,#REF!,2,0)</f>
        <v>#REF!</v>
      </c>
      <c r="GK22" t="e">
        <f>VLOOKUP($B22&amp;"|"&amp;GK$13,#REF!,2,0)</f>
        <v>#REF!</v>
      </c>
      <c r="GL22" t="e">
        <f>VLOOKUP($B22&amp;"|"&amp;GL$13,#REF!,2,0)</f>
        <v>#REF!</v>
      </c>
      <c r="GM22" t="e">
        <f>VLOOKUP($B22&amp;"|"&amp;GM$13,#REF!,2,0)</f>
        <v>#REF!</v>
      </c>
      <c r="GN22" t="e">
        <f>VLOOKUP($B22&amp;"|"&amp;GN$13,#REF!,2,0)</f>
        <v>#REF!</v>
      </c>
      <c r="GO22" t="e">
        <f>VLOOKUP($B22&amp;"|"&amp;GO$13,#REF!,2,0)</f>
        <v>#REF!</v>
      </c>
      <c r="GP22" t="e">
        <f>VLOOKUP($B22&amp;"|"&amp;GP$13,#REF!,2,0)</f>
        <v>#REF!</v>
      </c>
      <c r="GQ22" t="e">
        <f>VLOOKUP($B22&amp;"|"&amp;GQ$13,#REF!,2,0)</f>
        <v>#REF!</v>
      </c>
      <c r="GR22" t="e">
        <f>VLOOKUP($B22&amp;"|"&amp;GR$13,#REF!,2,0)</f>
        <v>#REF!</v>
      </c>
      <c r="GS22" t="e">
        <f>VLOOKUP($B22&amp;"|"&amp;GS$13,#REF!,2,0)</f>
        <v>#REF!</v>
      </c>
      <c r="GT22" t="e">
        <f>VLOOKUP($B22&amp;"|"&amp;GT$13,#REF!,2,0)</f>
        <v>#REF!</v>
      </c>
      <c r="GU22" t="e">
        <f>VLOOKUP($B22&amp;"|"&amp;GU$13,#REF!,2,0)</f>
        <v>#REF!</v>
      </c>
      <c r="GV22" t="e">
        <f>VLOOKUP($B22&amp;"|"&amp;GV$13,#REF!,2,0)</f>
        <v>#REF!</v>
      </c>
      <c r="GW22" t="e">
        <f>VLOOKUP($B22&amp;"|"&amp;GW$13,#REF!,2,0)</f>
        <v>#REF!</v>
      </c>
      <c r="GX22" t="e">
        <f>VLOOKUP($B22&amp;"|"&amp;GX$13,#REF!,2,0)</f>
        <v>#REF!</v>
      </c>
      <c r="GY22" t="e">
        <f>VLOOKUP($B22&amp;"|"&amp;GY$13,#REF!,2,0)</f>
        <v>#REF!</v>
      </c>
      <c r="GZ22" t="e">
        <f>VLOOKUP($B22&amp;"|"&amp;GZ$13,#REF!,2,0)</f>
        <v>#REF!</v>
      </c>
      <c r="HA22" t="e">
        <f>VLOOKUP($B22&amp;"|"&amp;HA$13,#REF!,2,0)</f>
        <v>#REF!</v>
      </c>
      <c r="HB22" t="e">
        <f>VLOOKUP($B22&amp;"|"&amp;HB$13,#REF!,2,0)</f>
        <v>#REF!</v>
      </c>
      <c r="HC22" t="e">
        <f>VLOOKUP($B22&amp;"|"&amp;HC$13,#REF!,2,0)</f>
        <v>#REF!</v>
      </c>
      <c r="HD22" t="e">
        <f>VLOOKUP($B22&amp;"|"&amp;HD$13,#REF!,2,0)</f>
        <v>#REF!</v>
      </c>
      <c r="HE22" t="e">
        <f>VLOOKUP($B22&amp;"|"&amp;HE$13,#REF!,2,0)</f>
        <v>#REF!</v>
      </c>
      <c r="HF22" t="e">
        <f>VLOOKUP($B22&amp;"|"&amp;HF$13,#REF!,2,0)</f>
        <v>#REF!</v>
      </c>
      <c r="HG22" t="e">
        <f>VLOOKUP($B22&amp;"|"&amp;HG$13,#REF!,2,0)</f>
        <v>#REF!</v>
      </c>
      <c r="HH22" t="e">
        <f>VLOOKUP($B22&amp;"|"&amp;HH$13,#REF!,2,0)</f>
        <v>#REF!</v>
      </c>
      <c r="HI22" t="e">
        <f>VLOOKUP($B22&amp;"|"&amp;HI$13,#REF!,2,0)</f>
        <v>#REF!</v>
      </c>
      <c r="HJ22" t="e">
        <f>VLOOKUP($B22&amp;"|"&amp;HJ$13,#REF!,2,0)</f>
        <v>#REF!</v>
      </c>
      <c r="HK22" t="e">
        <f>VLOOKUP($B22&amp;"|"&amp;HK$13,#REF!,2,0)</f>
        <v>#REF!</v>
      </c>
      <c r="HL22" t="e">
        <f>VLOOKUP($B22&amp;"|"&amp;HL$13,#REF!,2,0)</f>
        <v>#REF!</v>
      </c>
      <c r="HM22" t="e">
        <f>VLOOKUP($B22&amp;"|"&amp;HM$13,#REF!,2,0)</f>
        <v>#REF!</v>
      </c>
      <c r="HN22" t="e">
        <f>VLOOKUP($B22&amp;"|"&amp;HN$13,#REF!,2,0)</f>
        <v>#REF!</v>
      </c>
      <c r="HO22" t="e">
        <f>VLOOKUP($B22&amp;"|"&amp;HO$13,#REF!,2,0)</f>
        <v>#REF!</v>
      </c>
      <c r="HP22" t="e">
        <f>VLOOKUP($B22&amp;"|"&amp;HP$13,#REF!,2,0)</f>
        <v>#REF!</v>
      </c>
      <c r="HQ22" t="e">
        <f>VLOOKUP($B22&amp;"|"&amp;HQ$13,#REF!,2,0)</f>
        <v>#REF!</v>
      </c>
      <c r="HR22" t="e">
        <f>VLOOKUP($B22&amp;"|"&amp;HR$13,#REF!,2,0)</f>
        <v>#REF!</v>
      </c>
      <c r="HS22" t="e">
        <f>VLOOKUP($B22&amp;"|"&amp;HS$13,#REF!,2,0)</f>
        <v>#REF!</v>
      </c>
      <c r="HT22" t="e">
        <f>VLOOKUP($B22&amp;"|"&amp;HT$13,#REF!,2,0)</f>
        <v>#REF!</v>
      </c>
      <c r="HU22" t="e">
        <f>VLOOKUP($B22&amp;"|"&amp;HU$13,#REF!,2,0)</f>
        <v>#REF!</v>
      </c>
      <c r="HV22" t="e">
        <f>VLOOKUP($B22&amp;"|"&amp;HV$13,#REF!,2,0)</f>
        <v>#REF!</v>
      </c>
      <c r="HW22" t="e">
        <f>VLOOKUP($B22&amp;"|"&amp;HW$13,#REF!,2,0)</f>
        <v>#REF!</v>
      </c>
      <c r="HX22" t="e">
        <f>VLOOKUP($B22&amp;"|"&amp;HX$13,#REF!,2,0)</f>
        <v>#REF!</v>
      </c>
      <c r="HY22" t="e">
        <f>VLOOKUP($B22&amp;"|"&amp;HY$13,#REF!,2,0)</f>
        <v>#REF!</v>
      </c>
      <c r="HZ22" t="e">
        <f>VLOOKUP($B22&amp;"|"&amp;HZ$13,#REF!,2,0)</f>
        <v>#REF!</v>
      </c>
      <c r="IA22" t="e">
        <f>VLOOKUP($B22&amp;"|"&amp;IA$13,#REF!,2,0)</f>
        <v>#REF!</v>
      </c>
      <c r="IB22" t="e">
        <f>VLOOKUP($B22&amp;"|"&amp;IB$13,#REF!,2,0)</f>
        <v>#REF!</v>
      </c>
      <c r="IC22" t="e">
        <f>VLOOKUP($B22&amp;"|"&amp;IC$13,#REF!,2,0)</f>
        <v>#REF!</v>
      </c>
      <c r="ID22" t="e">
        <f>VLOOKUP($B22&amp;"|"&amp;ID$13,#REF!,2,0)</f>
        <v>#REF!</v>
      </c>
      <c r="IE22" t="e">
        <f>VLOOKUP($B22&amp;"|"&amp;IE$13,#REF!,2,0)</f>
        <v>#REF!</v>
      </c>
      <c r="IF22" t="e">
        <f>VLOOKUP($B22&amp;"|"&amp;IF$13,#REF!,2,0)</f>
        <v>#REF!</v>
      </c>
      <c r="IG22" t="e">
        <f>VLOOKUP($B22&amp;"|"&amp;IG$13,#REF!,2,0)</f>
        <v>#REF!</v>
      </c>
      <c r="IH22" t="e">
        <f>VLOOKUP($B22&amp;"|"&amp;IH$13,#REF!,2,0)</f>
        <v>#REF!</v>
      </c>
      <c r="II22" t="e">
        <f>VLOOKUP($B22&amp;"|"&amp;II$13,#REF!,2,0)</f>
        <v>#REF!</v>
      </c>
      <c r="IJ22" t="e">
        <f>VLOOKUP($B22&amp;"|"&amp;IJ$13,#REF!,2,0)</f>
        <v>#REF!</v>
      </c>
      <c r="IK22" t="e">
        <f>VLOOKUP($B22&amp;"|"&amp;IK$13,#REF!,2,0)</f>
        <v>#REF!</v>
      </c>
      <c r="IL22" t="e">
        <f>VLOOKUP($B22&amp;"|"&amp;IL$13,#REF!,2,0)</f>
        <v>#REF!</v>
      </c>
      <c r="IM22" t="e">
        <f>VLOOKUP($B22&amp;"|"&amp;IM$13,#REF!,2,0)</f>
        <v>#REF!</v>
      </c>
      <c r="IN22" t="e">
        <f>VLOOKUP($B22&amp;"|"&amp;IN$13,#REF!,2,0)</f>
        <v>#REF!</v>
      </c>
      <c r="IO22" t="e">
        <f>VLOOKUP($B22&amp;"|"&amp;IO$13,#REF!,2,0)</f>
        <v>#REF!</v>
      </c>
      <c r="IP22" t="e">
        <f>VLOOKUP($B22&amp;"|"&amp;IP$13,#REF!,2,0)</f>
        <v>#REF!</v>
      </c>
      <c r="IQ22" t="e">
        <f>VLOOKUP($B22&amp;"|"&amp;IQ$13,#REF!,2,0)</f>
        <v>#REF!</v>
      </c>
      <c r="IR22" t="e">
        <f>VLOOKUP($B22&amp;"|"&amp;IR$13,#REF!,2,0)</f>
        <v>#REF!</v>
      </c>
      <c r="IS22" t="e">
        <f>VLOOKUP($B22&amp;"|"&amp;IS$13,#REF!,2,0)</f>
        <v>#REF!</v>
      </c>
      <c r="IT22" t="e">
        <f>VLOOKUP($B22&amp;"|"&amp;IT$13,#REF!,2,0)</f>
        <v>#REF!</v>
      </c>
      <c r="IU22" t="e">
        <f>VLOOKUP($B22&amp;"|"&amp;IU$13,#REF!,2,0)</f>
        <v>#REF!</v>
      </c>
      <c r="IV22" t="e">
        <f>VLOOKUP($B22&amp;"|"&amp;IV$13,#REF!,2,0)</f>
        <v>#REF!</v>
      </c>
      <c r="IW22" t="e">
        <f>VLOOKUP($B22&amp;"|"&amp;IW$13,#REF!,2,0)</f>
        <v>#REF!</v>
      </c>
      <c r="IX22" t="e">
        <f>VLOOKUP($B22&amp;"|"&amp;IX$13,#REF!,2,0)</f>
        <v>#REF!</v>
      </c>
      <c r="IY22" t="e">
        <f>VLOOKUP($B22&amp;"|"&amp;IY$13,#REF!,2,0)</f>
        <v>#REF!</v>
      </c>
      <c r="IZ22" t="e">
        <f>VLOOKUP($B22&amp;"|"&amp;IZ$13,#REF!,2,0)</f>
        <v>#REF!</v>
      </c>
      <c r="JA22" t="e">
        <f>VLOOKUP($B22&amp;"|"&amp;JA$13,#REF!,2,0)</f>
        <v>#REF!</v>
      </c>
      <c r="JB22" t="e">
        <f>VLOOKUP($B22&amp;"|"&amp;JB$13,#REF!,2,0)</f>
        <v>#REF!</v>
      </c>
      <c r="JC22" t="e">
        <f>VLOOKUP($B22&amp;"|"&amp;JC$13,#REF!,2,0)</f>
        <v>#REF!</v>
      </c>
      <c r="JD22" t="e">
        <f>VLOOKUP($B22&amp;"|"&amp;JD$13,#REF!,2,0)</f>
        <v>#REF!</v>
      </c>
      <c r="JE22" t="e">
        <f>VLOOKUP($B22&amp;"|"&amp;JE$13,#REF!,2,0)</f>
        <v>#REF!</v>
      </c>
      <c r="JF22" t="e">
        <f>VLOOKUP($B22&amp;"|"&amp;JF$13,#REF!,2,0)</f>
        <v>#REF!</v>
      </c>
      <c r="JG22" t="e">
        <f>VLOOKUP($B22&amp;"|"&amp;JG$13,#REF!,2,0)</f>
        <v>#REF!</v>
      </c>
      <c r="JH22" t="e">
        <f>VLOOKUP($B22&amp;"|"&amp;JH$13,#REF!,2,0)</f>
        <v>#REF!</v>
      </c>
      <c r="JI22" t="e">
        <f>VLOOKUP($B22&amp;"|"&amp;JI$13,#REF!,2,0)</f>
        <v>#REF!</v>
      </c>
      <c r="JJ22" t="e">
        <f>VLOOKUP($B22&amp;"|"&amp;JJ$13,#REF!,2,0)</f>
        <v>#REF!</v>
      </c>
      <c r="JK22" t="e">
        <f>VLOOKUP($B22&amp;"|"&amp;JK$13,#REF!,2,0)</f>
        <v>#REF!</v>
      </c>
      <c r="JL22" t="e">
        <f>VLOOKUP($B22&amp;"|"&amp;JL$13,#REF!,2,0)</f>
        <v>#REF!</v>
      </c>
      <c r="JM22" t="e">
        <f>VLOOKUP($B22&amp;"|"&amp;JM$13,#REF!,2,0)</f>
        <v>#REF!</v>
      </c>
      <c r="JN22" t="e">
        <f>VLOOKUP($B22&amp;"|"&amp;JN$13,#REF!,2,0)</f>
        <v>#REF!</v>
      </c>
      <c r="JO22" t="e">
        <f>VLOOKUP($B22&amp;"|"&amp;JO$13,#REF!,2,0)</f>
        <v>#REF!</v>
      </c>
      <c r="JP22" t="e">
        <f>VLOOKUP($B22&amp;"|"&amp;JP$13,#REF!,2,0)</f>
        <v>#REF!</v>
      </c>
      <c r="JQ22" t="e">
        <f>VLOOKUP($B22&amp;"|"&amp;JQ$13,#REF!,2,0)</f>
        <v>#REF!</v>
      </c>
      <c r="JR22" t="e">
        <f>VLOOKUP($B22&amp;"|"&amp;JR$13,#REF!,2,0)</f>
        <v>#REF!</v>
      </c>
      <c r="JS22" t="e">
        <f>VLOOKUP($B22&amp;"|"&amp;JS$13,#REF!,2,0)</f>
        <v>#REF!</v>
      </c>
      <c r="JT22" t="e">
        <f>VLOOKUP($B22&amp;"|"&amp;JT$13,#REF!,2,0)</f>
        <v>#REF!</v>
      </c>
      <c r="JU22" t="e">
        <f>VLOOKUP($B22&amp;"|"&amp;JU$13,#REF!,2,0)</f>
        <v>#REF!</v>
      </c>
      <c r="JV22" t="e">
        <f>VLOOKUP($B22&amp;"|"&amp;JV$13,#REF!,2,0)</f>
        <v>#REF!</v>
      </c>
      <c r="JW22" t="e">
        <f>VLOOKUP($B22&amp;"|"&amp;JW$13,#REF!,2,0)</f>
        <v>#REF!</v>
      </c>
      <c r="JX22" t="e">
        <f>VLOOKUP($B22&amp;"|"&amp;JX$13,#REF!,2,0)</f>
        <v>#REF!</v>
      </c>
      <c r="JY22" t="e">
        <f>VLOOKUP($B22&amp;"|"&amp;JY$13,#REF!,2,0)</f>
        <v>#REF!</v>
      </c>
      <c r="JZ22" t="e">
        <f>VLOOKUP($B22&amp;"|"&amp;JZ$13,#REF!,2,0)</f>
        <v>#REF!</v>
      </c>
      <c r="KA22" t="e">
        <f>VLOOKUP($B22&amp;"|"&amp;KA$13,#REF!,2,0)</f>
        <v>#REF!</v>
      </c>
      <c r="KB22" t="e">
        <f>VLOOKUP($B22&amp;"|"&amp;KB$13,#REF!,2,0)</f>
        <v>#REF!</v>
      </c>
      <c r="KC22" t="e">
        <f>VLOOKUP($B22&amp;"|"&amp;KC$13,#REF!,2,0)</f>
        <v>#REF!</v>
      </c>
      <c r="KD22" t="e">
        <f>VLOOKUP($B22&amp;"|"&amp;KD$13,#REF!,2,0)</f>
        <v>#REF!</v>
      </c>
      <c r="KE22" t="e">
        <f>VLOOKUP($B22&amp;"|"&amp;KE$13,#REF!,2,0)</f>
        <v>#REF!</v>
      </c>
      <c r="KF22" t="e">
        <f>VLOOKUP($B22&amp;"|"&amp;KF$13,#REF!,2,0)</f>
        <v>#REF!</v>
      </c>
      <c r="KG22" t="e">
        <f>VLOOKUP($B22&amp;"|"&amp;KG$13,#REF!,2,0)</f>
        <v>#REF!</v>
      </c>
      <c r="KH22" t="e">
        <f>VLOOKUP($B22&amp;"|"&amp;KH$13,#REF!,2,0)</f>
        <v>#REF!</v>
      </c>
      <c r="KI22" t="e">
        <f>VLOOKUP($B22&amp;"|"&amp;KI$13,#REF!,2,0)</f>
        <v>#REF!</v>
      </c>
      <c r="KJ22" t="e">
        <f>VLOOKUP($B22&amp;"|"&amp;KJ$13,#REF!,2,0)</f>
        <v>#REF!</v>
      </c>
      <c r="KK22" t="e">
        <f>VLOOKUP($B22&amp;"|"&amp;KK$13,#REF!,2,0)</f>
        <v>#REF!</v>
      </c>
      <c r="KL22" t="e">
        <f>VLOOKUP($B22&amp;"|"&amp;KL$13,#REF!,2,0)</f>
        <v>#REF!</v>
      </c>
      <c r="KM22" t="e">
        <f>VLOOKUP($B22&amp;"|"&amp;KM$13,#REF!,2,0)</f>
        <v>#REF!</v>
      </c>
      <c r="KN22" t="e">
        <f>VLOOKUP($B22&amp;"|"&amp;KN$13,#REF!,2,0)</f>
        <v>#REF!</v>
      </c>
      <c r="KO22" t="e">
        <f>VLOOKUP($B22&amp;"|"&amp;KO$13,#REF!,2,0)</f>
        <v>#REF!</v>
      </c>
      <c r="KP22" t="e">
        <f>VLOOKUP($B22&amp;"|"&amp;KP$13,#REF!,2,0)</f>
        <v>#REF!</v>
      </c>
      <c r="KQ22" t="e">
        <f>VLOOKUP($B22&amp;"|"&amp;KQ$13,#REF!,2,0)</f>
        <v>#REF!</v>
      </c>
      <c r="KR22" t="e">
        <f>VLOOKUP($B22&amp;"|"&amp;KR$13,#REF!,2,0)</f>
        <v>#REF!</v>
      </c>
      <c r="KS22" t="e">
        <f>VLOOKUP($B22&amp;"|"&amp;KS$13,#REF!,2,0)</f>
        <v>#REF!</v>
      </c>
      <c r="KT22" t="e">
        <f>VLOOKUP($B22&amp;"|"&amp;KT$13,#REF!,2,0)</f>
        <v>#REF!</v>
      </c>
      <c r="KU22" t="e">
        <f>VLOOKUP($B22&amp;"|"&amp;KU$13,#REF!,2,0)</f>
        <v>#REF!</v>
      </c>
      <c r="KV22" t="e">
        <f>VLOOKUP($B22&amp;"|"&amp;KV$13,#REF!,2,0)</f>
        <v>#REF!</v>
      </c>
      <c r="KW22" t="e">
        <f>VLOOKUP($B22&amp;"|"&amp;KW$13,#REF!,2,0)</f>
        <v>#REF!</v>
      </c>
      <c r="KX22" t="e">
        <f>VLOOKUP($B22&amp;"|"&amp;KX$13,#REF!,2,0)</f>
        <v>#REF!</v>
      </c>
      <c r="KY22" t="e">
        <f>VLOOKUP($B22&amp;"|"&amp;KY$13,#REF!,2,0)</f>
        <v>#REF!</v>
      </c>
      <c r="KZ22" t="e">
        <f>VLOOKUP($B22&amp;"|"&amp;KZ$13,#REF!,2,0)</f>
        <v>#REF!</v>
      </c>
      <c r="LA22" t="e">
        <f>VLOOKUP($B22&amp;"|"&amp;LA$13,#REF!,2,0)</f>
        <v>#REF!</v>
      </c>
      <c r="LB22" t="e">
        <f>VLOOKUP($B22&amp;"|"&amp;LB$13,#REF!,2,0)</f>
        <v>#REF!</v>
      </c>
      <c r="LC22" t="e">
        <f>VLOOKUP($B22&amp;"|"&amp;LC$13,#REF!,2,0)</f>
        <v>#REF!</v>
      </c>
      <c r="LD22" t="e">
        <f>VLOOKUP($B22&amp;"|"&amp;LD$13,#REF!,2,0)</f>
        <v>#REF!</v>
      </c>
      <c r="LE22" t="e">
        <f>VLOOKUP($B22&amp;"|"&amp;LE$13,#REF!,2,0)</f>
        <v>#REF!</v>
      </c>
      <c r="LF22" t="e">
        <f>VLOOKUP($B22&amp;"|"&amp;LF$13,#REF!,2,0)</f>
        <v>#REF!</v>
      </c>
      <c r="LG22" t="e">
        <f>VLOOKUP($B22&amp;"|"&amp;LG$13,#REF!,2,0)</f>
        <v>#REF!</v>
      </c>
      <c r="LH22" t="e">
        <f>VLOOKUP($B22&amp;"|"&amp;LH$13,#REF!,2,0)</f>
        <v>#REF!</v>
      </c>
      <c r="LI22" t="e">
        <f>VLOOKUP($B22&amp;"|"&amp;LI$13,#REF!,2,0)</f>
        <v>#REF!</v>
      </c>
      <c r="LJ22" t="e">
        <f>VLOOKUP($B22&amp;"|"&amp;LJ$13,#REF!,2,0)</f>
        <v>#REF!</v>
      </c>
      <c r="LK22" t="e">
        <f>VLOOKUP($B22&amp;"|"&amp;LK$13,#REF!,2,0)</f>
        <v>#REF!</v>
      </c>
      <c r="LL22" t="e">
        <f>VLOOKUP($B22&amp;"|"&amp;LL$13,#REF!,2,0)</f>
        <v>#REF!</v>
      </c>
      <c r="LM22" t="e">
        <f>VLOOKUP($B22&amp;"|"&amp;LM$13,#REF!,2,0)</f>
        <v>#REF!</v>
      </c>
      <c r="LN22" t="e">
        <f>VLOOKUP($B22&amp;"|"&amp;LN$13,#REF!,2,0)</f>
        <v>#REF!</v>
      </c>
      <c r="LO22" t="e">
        <f>VLOOKUP($B22&amp;"|"&amp;LO$13,#REF!,2,0)</f>
        <v>#REF!</v>
      </c>
      <c r="LP22" t="e">
        <f>VLOOKUP($B22&amp;"|"&amp;LP$13,#REF!,2,0)</f>
        <v>#REF!</v>
      </c>
      <c r="LQ22" t="e">
        <f>VLOOKUP($B22&amp;"|"&amp;LQ$13,#REF!,2,0)</f>
        <v>#REF!</v>
      </c>
      <c r="LR22" t="e">
        <f>VLOOKUP($B22&amp;"|"&amp;LR$13,#REF!,2,0)</f>
        <v>#REF!</v>
      </c>
      <c r="LS22" t="e">
        <f>VLOOKUP($B22&amp;"|"&amp;LS$13,#REF!,2,0)</f>
        <v>#REF!</v>
      </c>
      <c r="LT22" t="e">
        <f>VLOOKUP($B22&amp;"|"&amp;LT$13,#REF!,2,0)</f>
        <v>#REF!</v>
      </c>
      <c r="LU22" t="e">
        <f>VLOOKUP($B22&amp;"|"&amp;LU$13,#REF!,2,0)</f>
        <v>#REF!</v>
      </c>
      <c r="LV22" t="e">
        <f>VLOOKUP($B22&amp;"|"&amp;LV$13,#REF!,2,0)</f>
        <v>#REF!</v>
      </c>
      <c r="LW22" t="e">
        <f>VLOOKUP($B22&amp;"|"&amp;LW$13,#REF!,2,0)</f>
        <v>#REF!</v>
      </c>
      <c r="LX22" t="e">
        <f>VLOOKUP($B22&amp;"|"&amp;LX$13,#REF!,2,0)</f>
        <v>#REF!</v>
      </c>
      <c r="LY22" t="e">
        <f>VLOOKUP($B22&amp;"|"&amp;LY$13,#REF!,2,0)</f>
        <v>#REF!</v>
      </c>
      <c r="LZ22" t="e">
        <f>VLOOKUP($B22&amp;"|"&amp;LZ$13,#REF!,2,0)</f>
        <v>#REF!</v>
      </c>
      <c r="MA22" t="e">
        <f>VLOOKUP($B22&amp;"|"&amp;MA$13,#REF!,2,0)</f>
        <v>#REF!</v>
      </c>
      <c r="MB22" t="e">
        <f>VLOOKUP($B22&amp;"|"&amp;MB$13,#REF!,2,0)</f>
        <v>#REF!</v>
      </c>
      <c r="MC22" t="e">
        <f>VLOOKUP($B22&amp;"|"&amp;MC$13,#REF!,2,0)</f>
        <v>#REF!</v>
      </c>
      <c r="MD22" t="e">
        <f>VLOOKUP($B22&amp;"|"&amp;MD$13,#REF!,2,0)</f>
        <v>#REF!</v>
      </c>
      <c r="ME22" t="e">
        <f>VLOOKUP($B22&amp;"|"&amp;ME$13,#REF!,2,0)</f>
        <v>#REF!</v>
      </c>
      <c r="MF22" t="e">
        <f>VLOOKUP($B22&amp;"|"&amp;MF$13,#REF!,2,0)</f>
        <v>#REF!</v>
      </c>
      <c r="MG22" t="e">
        <f>VLOOKUP($B22&amp;"|"&amp;MG$13,#REF!,2,0)</f>
        <v>#REF!</v>
      </c>
      <c r="MH22" t="e">
        <f>VLOOKUP($B22&amp;"|"&amp;MH$13,#REF!,2,0)</f>
        <v>#REF!</v>
      </c>
      <c r="MI22" t="e">
        <f>VLOOKUP($B22&amp;"|"&amp;MI$13,#REF!,2,0)</f>
        <v>#REF!</v>
      </c>
      <c r="MJ22" t="e">
        <f>VLOOKUP($B22&amp;"|"&amp;MJ$13,#REF!,2,0)</f>
        <v>#REF!</v>
      </c>
      <c r="MK22" t="e">
        <f>VLOOKUP($B22&amp;"|"&amp;MK$13,#REF!,2,0)</f>
        <v>#REF!</v>
      </c>
      <c r="ML22" t="e">
        <f>VLOOKUP($B22&amp;"|"&amp;ML$13,#REF!,2,0)</f>
        <v>#REF!</v>
      </c>
      <c r="MM22" t="e">
        <f>VLOOKUP($B22&amp;"|"&amp;MM$13,#REF!,2,0)</f>
        <v>#REF!</v>
      </c>
      <c r="MN22" t="e">
        <f>VLOOKUP($B22&amp;"|"&amp;MN$13,#REF!,2,0)</f>
        <v>#REF!</v>
      </c>
      <c r="MO22" t="e">
        <f>VLOOKUP($B22&amp;"|"&amp;MO$13,#REF!,2,0)</f>
        <v>#REF!</v>
      </c>
      <c r="MP22" t="e">
        <f>VLOOKUP($B22&amp;"|"&amp;MP$13,#REF!,2,0)</f>
        <v>#REF!</v>
      </c>
      <c r="MQ22" t="e">
        <f>VLOOKUP($B22&amp;"|"&amp;MQ$13,#REF!,2,0)</f>
        <v>#REF!</v>
      </c>
      <c r="MR22" t="e">
        <f>VLOOKUP($B22&amp;"|"&amp;MR$13,#REF!,2,0)</f>
        <v>#REF!</v>
      </c>
      <c r="MS22" t="e">
        <f>VLOOKUP($B22&amp;"|"&amp;MS$13,#REF!,2,0)</f>
        <v>#REF!</v>
      </c>
      <c r="MT22" t="e">
        <f>VLOOKUP($B22&amp;"|"&amp;MT$13,#REF!,2,0)</f>
        <v>#REF!</v>
      </c>
      <c r="MU22" t="e">
        <f>VLOOKUP($B22&amp;"|"&amp;MU$13,#REF!,2,0)</f>
        <v>#REF!</v>
      </c>
      <c r="MV22" t="e">
        <f>VLOOKUP($B22&amp;"|"&amp;MV$13,#REF!,2,0)</f>
        <v>#REF!</v>
      </c>
      <c r="MW22" t="e">
        <f>VLOOKUP($B22&amp;"|"&amp;MW$13,#REF!,2,0)</f>
        <v>#REF!</v>
      </c>
      <c r="MX22" t="e">
        <f>VLOOKUP($B22&amp;"|"&amp;MX$13,#REF!,2,0)</f>
        <v>#REF!</v>
      </c>
      <c r="MY22" t="e">
        <f>VLOOKUP($B22&amp;"|"&amp;MY$13,#REF!,2,0)</f>
        <v>#REF!</v>
      </c>
      <c r="MZ22" t="e">
        <f>VLOOKUP($B22&amp;"|"&amp;MZ$13,#REF!,2,0)</f>
        <v>#REF!</v>
      </c>
      <c r="NA22" t="e">
        <f>VLOOKUP($B22&amp;"|"&amp;NA$13,#REF!,2,0)</f>
        <v>#REF!</v>
      </c>
      <c r="NB22" t="e">
        <f>VLOOKUP($B22&amp;"|"&amp;NB$13,#REF!,2,0)</f>
        <v>#REF!</v>
      </c>
      <c r="NC22" t="e">
        <f>VLOOKUP($B22&amp;"|"&amp;NC$13,#REF!,2,0)</f>
        <v>#REF!</v>
      </c>
      <c r="ND22" t="e">
        <f>VLOOKUP($B22&amp;"|"&amp;ND$13,#REF!,2,0)</f>
        <v>#REF!</v>
      </c>
      <c r="NE22" t="e">
        <f>VLOOKUP($B22&amp;"|"&amp;NE$13,#REF!,2,0)</f>
        <v>#REF!</v>
      </c>
      <c r="NF22" t="e">
        <f>VLOOKUP($B22&amp;"|"&amp;NF$13,#REF!,2,0)</f>
        <v>#REF!</v>
      </c>
      <c r="NG22" t="e">
        <f>VLOOKUP($B22&amp;"|"&amp;NG$13,#REF!,2,0)</f>
        <v>#REF!</v>
      </c>
      <c r="NH22" t="e">
        <f>VLOOKUP($B22&amp;"|"&amp;NH$13,#REF!,2,0)</f>
        <v>#REF!</v>
      </c>
      <c r="NI22" t="e">
        <f>VLOOKUP($B22&amp;"|"&amp;NI$13,#REF!,2,0)</f>
        <v>#REF!</v>
      </c>
      <c r="NJ22" t="e">
        <f>VLOOKUP($B22&amp;"|"&amp;NJ$13,#REF!,2,0)</f>
        <v>#REF!</v>
      </c>
      <c r="NK22" t="e">
        <f>VLOOKUP($B22&amp;"|"&amp;NK$13,#REF!,2,0)</f>
        <v>#REF!</v>
      </c>
      <c r="NL22" t="e">
        <f>VLOOKUP($B22&amp;"|"&amp;NL$13,#REF!,2,0)</f>
        <v>#REF!</v>
      </c>
      <c r="NM22" t="e">
        <f>VLOOKUP($B22&amp;"|"&amp;NM$13,#REF!,2,0)</f>
        <v>#REF!</v>
      </c>
      <c r="NN22" t="e">
        <f>VLOOKUP($B22&amp;"|"&amp;NN$13,#REF!,2,0)</f>
        <v>#REF!</v>
      </c>
      <c r="NO22" t="e">
        <f>VLOOKUP($B22&amp;"|"&amp;NO$13,#REF!,2,0)</f>
        <v>#REF!</v>
      </c>
      <c r="NP22" s="16" t="e">
        <f>VLOOKUP($B22&amp;"|"&amp;NP$13,#REF!,2,0)</f>
        <v>#REF!</v>
      </c>
      <c r="NQ22" t="e">
        <f>VLOOKUP($B22&amp;"|"&amp;NQ$13,#REF!,2,0)</f>
        <v>#REF!</v>
      </c>
      <c r="NR22" t="e">
        <f>VLOOKUP($B22&amp;"|"&amp;NR$13,#REF!,2,0)</f>
        <v>#REF!</v>
      </c>
      <c r="NS22" t="e">
        <f>VLOOKUP($B22&amp;"|"&amp;NS$13,#REF!,2,0)</f>
        <v>#REF!</v>
      </c>
      <c r="NT22" t="e">
        <f>VLOOKUP($B22&amp;"|"&amp;NT$13,#REF!,2,0)</f>
        <v>#REF!</v>
      </c>
      <c r="NU22" t="e">
        <f>VLOOKUP($B22&amp;"|"&amp;NU$13,#REF!,2,0)</f>
        <v>#REF!</v>
      </c>
      <c r="NV22" t="e">
        <f>VLOOKUP($B22&amp;"|"&amp;NV$13,#REF!,2,0)</f>
        <v>#REF!</v>
      </c>
      <c r="NW22" t="e">
        <f>VLOOKUP($B22&amp;"|"&amp;NW$13,#REF!,2,0)</f>
        <v>#REF!</v>
      </c>
      <c r="NX22" t="e">
        <f>VLOOKUP($B22&amp;"|"&amp;NX$13,#REF!,2,0)</f>
        <v>#REF!</v>
      </c>
      <c r="NY22" t="e">
        <f>VLOOKUP($B22&amp;"|"&amp;NY$13,#REF!,2,0)</f>
        <v>#REF!</v>
      </c>
      <c r="NZ22" t="e">
        <f>VLOOKUP($B22&amp;"|"&amp;NZ$13,#REF!,2,0)</f>
        <v>#REF!</v>
      </c>
      <c r="OA22" t="e">
        <f>VLOOKUP($B22&amp;"|"&amp;OA$13,#REF!,2,0)</f>
        <v>#REF!</v>
      </c>
      <c r="OB22" s="26" t="e">
        <f>VLOOKUP($B22&amp;"|"&amp;OB$13,#REF!,2,0)</f>
        <v>#REF!</v>
      </c>
      <c r="OC22" t="e">
        <f>VLOOKUP($B22&amp;"|"&amp;OC$13,#REF!,2,0)</f>
        <v>#REF!</v>
      </c>
      <c r="OD22" t="e">
        <f>VLOOKUP($B22&amp;"|"&amp;OD$13,#REF!,2,0)</f>
        <v>#REF!</v>
      </c>
      <c r="OE22" t="e">
        <f>VLOOKUP($B22&amp;"|"&amp;OE$13,#REF!,2,0)</f>
        <v>#REF!</v>
      </c>
      <c r="OF22" t="e">
        <f>VLOOKUP($B22&amp;"|"&amp;OF$13,#REF!,2,0)</f>
        <v>#REF!</v>
      </c>
      <c r="OG22" t="e">
        <f>VLOOKUP($B22&amp;"|"&amp;OG$13,#REF!,2,0)</f>
        <v>#REF!</v>
      </c>
      <c r="OH22" t="e">
        <f>VLOOKUP($B22&amp;"|"&amp;OH$13,#REF!,2,0)</f>
        <v>#REF!</v>
      </c>
    </row>
    <row r="24" spans="1:398">
      <c r="NY24" t="s">
        <v>923</v>
      </c>
      <c r="OB24" t="e">
        <f>OB20-NP20</f>
        <v>#REF!</v>
      </c>
      <c r="OC24" s="17" t="e">
        <f>OB20/NP20-1</f>
        <v>#REF!</v>
      </c>
    </row>
    <row r="25" spans="1:398">
      <c r="OB25" t="e">
        <f t="shared" ref="OB25:OB26" si="2">OB21-NP21</f>
        <v>#REF!</v>
      </c>
      <c r="OC25" s="17" t="e">
        <f t="shared" ref="OC25:OC26" si="3">OB21/NP21-1</f>
        <v>#REF!</v>
      </c>
    </row>
    <row r="26" spans="1:398">
      <c r="NJ26" t="e">
        <f>AVERAGE(NK21:NV21)</f>
        <v>#REF!</v>
      </c>
      <c r="NK26" t="e">
        <f>AVERAGE(NW21:OH21)</f>
        <v>#REF!</v>
      </c>
      <c r="NL26" t="e">
        <f>NK26/NJ26-1</f>
        <v>#REF!</v>
      </c>
      <c r="OB26" t="e">
        <f t="shared" si="2"/>
        <v>#REF!</v>
      </c>
      <c r="OC26" s="17" t="e">
        <f t="shared" si="3"/>
        <v>#REF!</v>
      </c>
    </row>
    <row r="28" spans="1:398">
      <c r="OB28" t="e">
        <f>OB22-NP22</f>
        <v>#REF!</v>
      </c>
    </row>
  </sheetData>
  <phoneticPr fontId="11"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s D A A B Q S w M E F A A C A A g A a 4 D u X M h K X I y k A A A A 9 g A A A B I A H A B D b 2 5 m a W c v U G F j a 2 F n Z S 5 4 b W w g o h g A K K A U A A A A A A A A A A A A A A A A A A A A A A A A A A A A h Y 8 x D o I w G I W v Q r r T F t R A y E 8 Z X C U x I R r X p l R o h G J o s d z N w S N 5 B T G K u j m + 7 3 3 D e / f r D b K x b b y L 7 I 3 q d I o C T J E n t e h K p a s U D f b o x y h j s O X i x C v p T b I 2 y W j K F N X W n h N C n H P Y L X D X V y S k N C C H f F O I W r Y c f W T 1 X / a V N p Z r I R G D / W s M C 3 G w W u I o i j E F M k P I l f 4 K 4 b T 3 2 f 5 A W A + N H X r J p P Z 3 B Z A 5 A n l / Y A 9 Q S w M E F A A C A A g A a 4 D u X F N y O C y b A A A A 4 Q A A A B M A H A B b Q 2 9 u d G V u d F 9 U e X B l c 1 0 u e G 1 s I K I Y A C i g F A A A A A A A A A A A A A A A A A A A A A A A A A A A A G 2 O P Q 7 C M A x G r x J 5 b 1 0 Y E E J N G Y A b c I E o u D + i c a L G R e V s D B y J K 5 C 2 a 0 d / f s + f f 5 9 v e Z 5 c r 1 4 0 x M 6 z h l 1 e g C K 2 / t F x o 2 G U O j v C u S r v 7 0 B R J Z S j h l Y k n B C j b c m Z m P t A n D a 1 H 5 y R N A 4 N B m O f p i H c F 8 U B r W c h l k z m G 1 C V V 6 r N 2 I u 6 T S l e a 5 M O 6 r J y c 5 U G o U l w i X H T c F t 8 6 E 3 H i 4 H L w 9 U f U E s D B B Q A A g A I A G u A 7 l w o i k e 4 D g A A A B E A A A A T A B w A R m 9 y b X V s Y X M v U 2 V j d G l v b j E u b S C i G A A o o B Q A A A A A A A A A A A A A A A A A A A A A A A A A A A A r T k 0 u y c z P U w i G 0 I b W A F B L A Q I t A B Q A A g A I A G u A 7 l z I S l y M p A A A A P Y A A A A S A A A A A A A A A A A A A A A A A A A A A A B D b 2 5 m a W c v U G F j a 2 F n Z S 5 4 b W x Q S w E C L Q A U A A I A C A B r g O 5 c U 3 I 4 L J s A A A D h A A A A E w A A A A A A A A A A A A A A A A D w A A A A W 0 N v b n R l b n R f V H l w Z X N d L n h t b F B L A Q I t A B Q A A g A I A G u A 7 l w o i k e 4 D g A A A B E A A A A T A A A A A A A A A A A A A A A A A N g B A A B G b 3 J t d W x h c y 9 T Z W N 0 a W 9 u M S 5 t U E s F B g A A A A A D A A M A w g A A A D M 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u R N e g U Z e / R o b R Z 0 Y O m 7 W 1 A A A A A A I A A A A A A B B m A A A A A Q A A I A A A A L s b f 6 U m l 1 T x b F g t 3 4 + U Z a U 2 D C b k s j Y a o v y + 4 + 9 + 1 8 q V A A A A A A 6 A A A A A A g A A I A A A A H 2 n K U C c d / s 9 p n G Y w W K v w v T v 6 1 N 2 G J f p W Q u y a T H m b v u H U A A A A I 2 8 D R U V F 4 H v P s X q 0 9 9 6 d E 4 5 T p S X U u d S T U Q L P G N 2 b j p V W V p o C J L J w W F M x O E 3 f X M e Y p + u i r L u b o 3 / n / B k O z K / 3 V d D Z m a v H z h 3 W F Q G C G Q 2 d a a A Q A A A A A A u y h B h T l 3 m x x h 6 g m O R s 5 L b w I Q o M 2 C 4 A + / e g S f X f b t t 5 5 T y l h k X 3 M M r A K U w Q 4 d e A c e p t W M m d J K d M 3 i S 2 z Y i m d o = < / D a t a M a s h u p > 
</file>

<file path=customXml/itemProps1.xml><?xml version="1.0" encoding="utf-8"?>
<ds:datastoreItem xmlns:ds="http://schemas.openxmlformats.org/officeDocument/2006/customXml" ds:itemID="{A4B9B163-CBA6-4842-8933-063662EE1AA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Prelim_Tabs_Figs</vt:lpstr>
      <vt:lpstr>Report_Tabs_Figs_prelim</vt:lpstr>
      <vt:lpstr>Report_Tabs_Figs</vt:lpstr>
      <vt:lpstr>Figure 1</vt:lpstr>
      <vt:lpstr>Prelim_totCO2_gen</vt:lpstr>
      <vt:lpstr>Prelim_sec_CO2</vt:lpstr>
      <vt:lpstr>RES_consumption</vt:lpstr>
      <vt:lpstr>IND_activity</vt:lpstr>
      <vt:lpstr>STEO_macro_fuels</vt:lpstr>
      <vt:lpstr>TSA_Passengers</vt:lpstr>
      <vt:lpstr>EPM_Tab6_7</vt:lpstr>
      <vt:lpstr>Sheet1</vt:lpstr>
      <vt:lpstr>Sheet4</vt:lpstr>
      <vt:lpstr>Sheet3</vt:lpstr>
      <vt:lpstr>P_NG</vt:lpstr>
      <vt:lpstr>QCR_ES1</vt:lpstr>
      <vt:lpstr>raw_NG_price</vt:lpstr>
      <vt:lpstr>raw_NG_withdrawals</vt:lpstr>
    </vt:vector>
  </TitlesOfParts>
  <Company>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Nakolan, Kevin</dc:creator>
  <cp:lastModifiedBy>Nakolan, Kevin</cp:lastModifiedBy>
  <cp:lastPrinted>2018-04-23T17:23:56Z</cp:lastPrinted>
  <dcterms:created xsi:type="dcterms:W3CDTF">2016-01-15T13:46:54Z</dcterms:created>
  <dcterms:modified xsi:type="dcterms:W3CDTF">2026-07-15T19:47:29Z</dcterms:modified>
</cp:coreProperties>
</file>