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0"/>
  </bookViews>
  <sheets>
    <sheet name="Figure 3" sheetId="1" r:id="rId1"/>
    <sheet name="Index 1998 2010" sheetId="2" state="hidden" r:id="rId2"/>
    <sheet name="100 Percent Bar Chart" sheetId="3" state="hidden" r:id="rId3"/>
    <sheet name="Intensity" sheetId="4" state="hidden" r:id="rId4"/>
  </sheets>
  <definedNames/>
  <calcPr fullCalcOnLoad="1"/>
</workbook>
</file>

<file path=xl/comments4.xml><?xml version="1.0" encoding="utf-8"?>
<comments xmlns="http://schemas.openxmlformats.org/spreadsheetml/2006/main">
  <authors>
    <author>RK4</author>
  </authors>
  <commentList>
    <comment ref="B9" authorId="0">
      <text>
        <r>
          <rPr>
            <b/>
            <sz val="8"/>
            <rFont val="Tahoma"/>
            <family val="2"/>
          </rPr>
          <t>First use intensity (thousand Btu per $)</t>
        </r>
      </text>
    </comment>
  </commentList>
</comments>
</file>

<file path=xl/sharedStrings.xml><?xml version="1.0" encoding="utf-8"?>
<sst xmlns="http://schemas.openxmlformats.org/spreadsheetml/2006/main" count="16" uniqueCount="10">
  <si>
    <t>Year</t>
  </si>
  <si>
    <t>Consumption</t>
  </si>
  <si>
    <t>BEA Index</t>
  </si>
  <si>
    <t>FRB Index</t>
  </si>
  <si>
    <t>1998=1</t>
  </si>
  <si>
    <t>1991=1</t>
  </si>
  <si>
    <t>BEA</t>
  </si>
  <si>
    <t>Consump.</t>
  </si>
  <si>
    <t>Intensity</t>
  </si>
  <si>
    <t>Pct change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</si>
</sst>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%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3225"/>
          <c:w val="0.963"/>
          <c:h val="0.74625"/>
        </c:manualLayout>
      </c:layout>
      <c:barChart>
        <c:barDir val="col"/>
        <c:grouping val="clustered"/>
        <c:varyColors val="0"/>
        <c:ser>
          <c:idx val="4"/>
          <c:order val="0"/>
          <c:tx>
            <c:v>Index of consumption for all purposes</c:v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3'!$B$5:$B$24</c:f>
              <c:numCache/>
            </c:numRef>
          </c:cat>
          <c:val>
            <c:numRef>
              <c:f>'Figure 3'!$I$5:$I$24</c:f>
              <c:numCache/>
            </c:numRef>
          </c:val>
        </c:ser>
        <c:gapWidth val="43"/>
        <c:axId val="25336679"/>
        <c:axId val="26703520"/>
      </c:barChart>
      <c:lineChart>
        <c:grouping val="standard"/>
        <c:varyColors val="0"/>
        <c:ser>
          <c:idx val="5"/>
          <c:order val="1"/>
          <c:tx>
            <c:strRef>
              <c:f>'Figure 3'!$J$4</c:f>
              <c:strCache>
                <c:ptCount val="1"/>
                <c:pt idx="0">
                  <c:v>FRB Index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3'!$B$5:$B$24</c:f>
              <c:numCache/>
            </c:numRef>
          </c:cat>
          <c:val>
            <c:numRef>
              <c:f>'Figure 3'!$J$5:$J$24</c:f>
              <c:numCache/>
            </c:numRef>
          </c:val>
          <c:smooth val="0"/>
        </c:ser>
        <c:ser>
          <c:idx val="6"/>
          <c:order val="2"/>
          <c:tx>
            <c:strRef>
              <c:f>'Figure 3'!$K$4</c:f>
              <c:strCache>
                <c:ptCount val="1"/>
                <c:pt idx="0">
                  <c:v>BEA Index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3'!$B$5:$B$24</c:f>
              <c:numCache/>
            </c:numRef>
          </c:cat>
          <c:val>
            <c:numRef>
              <c:f>'Figure 3'!$K$5:$K$24</c:f>
              <c:numCache/>
            </c:numRef>
          </c:val>
          <c:smooth val="0"/>
        </c:ser>
        <c:axId val="25336679"/>
        <c:axId val="26703520"/>
      </c:lineChart>
      <c:catAx>
        <c:axId val="25336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3520"/>
        <c:crosses val="autoZero"/>
        <c:auto val="1"/>
        <c:lblOffset val="100"/>
        <c:tickLblSkip val="1"/>
        <c:noMultiLvlLbl val="0"/>
      </c:catAx>
      <c:valAx>
        <c:axId val="267035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(1991=1)</a:t>
                </a:r>
              </a:p>
            </c:rich>
          </c:tx>
          <c:layout>
            <c:manualLayout>
              <c:xMode val="factor"/>
              <c:yMode val="factor"/>
              <c:x val="0.035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336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95"/>
          <c:y val="0.16125"/>
          <c:w val="0.826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1. Manufacturing Total Energy Consumption Follows Output Levels and Suggests Efficiency Gains from 1998 to 2010</a:t>
            </a:r>
          </a:p>
        </c:rich>
      </c:tx>
      <c:layout>
        <c:manualLayout>
          <c:xMode val="factor"/>
          <c:yMode val="factor"/>
          <c:x val="0.01675"/>
          <c:y val="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25"/>
          <c:y val="0.14175"/>
          <c:w val="0.72425"/>
          <c:h val="0.81275"/>
        </c:manualLayout>
      </c:layout>
      <c:barChart>
        <c:barDir val="col"/>
        <c:grouping val="clustered"/>
        <c:varyColors val="0"/>
        <c:ser>
          <c:idx val="4"/>
          <c:order val="0"/>
          <c:tx>
            <c:v>Index of Consumption for All Purposes</c:v>
          </c:tx>
          <c:spPr>
            <a:solidFill>
              <a:srgbClr val="902C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3'!$B$12:$B$24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'Figure 3'!$F$12:$F$24</c:f>
              <c:numCache>
                <c:ptCount val="1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0.952471003530005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0.8866195999327618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0.8010169776433014</c:v>
                </c:pt>
              </c:numCache>
            </c:numRef>
          </c:val>
        </c:ser>
        <c:axId val="39005089"/>
        <c:axId val="15501482"/>
      </c:barChart>
      <c:lineChart>
        <c:grouping val="standard"/>
        <c:varyColors val="0"/>
        <c:ser>
          <c:idx val="5"/>
          <c:order val="1"/>
          <c:tx>
            <c:v>FRB Index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3'!$B$12:$B$24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'Figure 3'!$G$12:$G$24</c:f>
              <c:numCache>
                <c:ptCount val="13"/>
                <c:pt idx="0">
                  <c:v>1</c:v>
                </c:pt>
                <c:pt idx="1">
                  <c:v>1.050980008439386</c:v>
                </c:pt>
                <c:pt idx="2">
                  <c:v>1.0979506968609152</c:v>
                </c:pt>
                <c:pt idx="3">
                  <c:v>1.0551568930827608</c:v>
                </c:pt>
                <c:pt idx="4">
                  <c:v>1.0606106935585466</c:v>
                </c:pt>
                <c:pt idx="5">
                  <c:v>1.0768607929353775</c:v>
                </c:pt>
                <c:pt idx="6">
                  <c:v>1.107855356258294</c:v>
                </c:pt>
                <c:pt idx="7">
                  <c:v>1.1545031464233513</c:v>
                </c:pt>
                <c:pt idx="8">
                  <c:v>1.1856762822668925</c:v>
                </c:pt>
                <c:pt idx="9">
                  <c:v>1.2230994563322917</c:v>
                </c:pt>
                <c:pt idx="10">
                  <c:v>1.1653765005901455</c:v>
                </c:pt>
                <c:pt idx="11">
                  <c:v>1.0084442786465182</c:v>
                </c:pt>
                <c:pt idx="12">
                  <c:v>1.0672716931977324</c:v>
                </c:pt>
              </c:numCache>
            </c:numRef>
          </c:val>
          <c:smooth val="0"/>
        </c:ser>
        <c:ser>
          <c:idx val="6"/>
          <c:order val="2"/>
          <c:tx>
            <c:v>BEA Index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3'!$B$12:$B$24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'Figure 3'!$H$12:$H$24</c:f>
              <c:numCache>
                <c:ptCount val="13"/>
                <c:pt idx="0">
                  <c:v>1</c:v>
                </c:pt>
                <c:pt idx="1">
                  <c:v>1.0269030659418608</c:v>
                </c:pt>
                <c:pt idx="2">
                  <c:v>1.035199957832816</c:v>
                </c:pt>
                <c:pt idx="3">
                  <c:v>0.9888867287412967</c:v>
                </c:pt>
                <c:pt idx="4">
                  <c:v>0.9901652793807463</c:v>
                </c:pt>
                <c:pt idx="5">
                  <c:v>0.9887867471337896</c:v>
                </c:pt>
                <c:pt idx="6">
                  <c:v>1.0150484429977933</c:v>
                </c:pt>
                <c:pt idx="7">
                  <c:v>1.0514153048966206</c:v>
                </c:pt>
                <c:pt idx="8">
                  <c:v>1.064513914741973</c:v>
                </c:pt>
                <c:pt idx="9">
                  <c:v>1.096877244427798</c:v>
                </c:pt>
                <c:pt idx="10">
                  <c:v>1.0402921023527014</c:v>
                </c:pt>
                <c:pt idx="11">
                  <c:v>0.9050218407991468</c:v>
                </c:pt>
                <c:pt idx="12">
                  <c:v>0.9424659924538763</c:v>
                </c:pt>
              </c:numCache>
            </c:numRef>
          </c:val>
          <c:smooth val="0"/>
        </c:ser>
        <c:axId val="39005089"/>
        <c:axId val="15501482"/>
      </c:lineChart>
      <c:catAx>
        <c:axId val="39005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01482"/>
        <c:crosses val="autoZero"/>
        <c:auto val="1"/>
        <c:lblOffset val="100"/>
        <c:tickLblSkip val="1"/>
        <c:noMultiLvlLbl val="0"/>
      </c:catAx>
      <c:valAx>
        <c:axId val="155014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(1998=1</a:t>
                </a:r>
              </a:p>
            </c:rich>
          </c:tx>
          <c:layout>
            <c:manualLayout>
              <c:xMode val="factor"/>
              <c:yMode val="factor"/>
              <c:x val="0.044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05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25"/>
          <c:y val="0.49525"/>
          <c:w val="0.1965"/>
          <c:h val="0.1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2:The Proportions of Energy Sources Comprising Consumption of Energy Sources for All Purposes Has Remained Relatively Stable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"/>
          <c:y val="0.19075"/>
          <c:w val="0.9415"/>
          <c:h val="0.76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5"/>
        <c:axId val="5295611"/>
        <c:axId val="47660500"/>
      </c:barChart>
      <c:catAx>
        <c:axId val="5295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MECS Survey Year and Total Energy Consumption for All Purposes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60500"/>
        <c:crosses val="autoZero"/>
        <c:auto val="1"/>
        <c:lblOffset val="100"/>
        <c:tickLblSkip val="1"/>
        <c:noMultiLvlLbl val="0"/>
      </c:catAx>
      <c:valAx>
        <c:axId val="47660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5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6"/>
          <c:y val="0.50975"/>
          <c:w val="0.03025"/>
          <c:h val="0.1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0.006</cdr:y>
    </cdr:from>
    <cdr:to>
      <cdr:x>0.99875</cdr:x>
      <cdr:y>0.10725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19050"/>
          <a:ext cx="6353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3: Manufacturing total energy consumption followed output levels between 1991 and
1998,  but then diverged, suggesting  energy efficiency gains</a:t>
          </a:r>
        </a:p>
      </cdr:txBody>
    </cdr:sp>
  </cdr:relSizeAnchor>
  <cdr:relSizeAnchor xmlns:cdr="http://schemas.openxmlformats.org/drawingml/2006/chartDrawing">
    <cdr:from>
      <cdr:x>0.025</cdr:x>
      <cdr:y>0.92</cdr:y>
    </cdr:from>
    <cdr:to>
      <cdr:x>1</cdr:x>
      <cdr:y>0.9615</cdr:y>
    </cdr:to>
    <cdr:sp>
      <cdr:nvSpPr>
        <cdr:cNvPr id="2" name="TextBox 1"/>
        <cdr:cNvSpPr txBox="1">
          <a:spLocks noChangeArrowheads="1"/>
        </cdr:cNvSpPr>
      </cdr:nvSpPr>
      <cdr:spPr>
        <a:xfrm>
          <a:off x="152400" y="4371975"/>
          <a:ext cx="6276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U.S. Energy Information Administration.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609600</xdr:colOff>
      <xdr:row>3</xdr:row>
      <xdr:rowOff>0</xdr:rowOff>
    </xdr:from>
    <xdr:to>
      <xdr:col>21</xdr:col>
      <xdr:colOff>190500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8153400" y="542925"/>
        <a:ext cx="64389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28575" y="0"/>
        <a:ext cx="86201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960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4"/>
  <sheetViews>
    <sheetView tabSelected="1" zoomScalePageLayoutView="0" workbookViewId="0" topLeftCell="E4">
      <selection activeCell="K17" sqref="K17"/>
    </sheetView>
  </sheetViews>
  <sheetFormatPr defaultColWidth="9.00390625" defaultRowHeight="14.25"/>
  <sheetData>
    <row r="3" spans="6:9" ht="14.25">
      <c r="F3" t="s">
        <v>4</v>
      </c>
      <c r="I3" t="s">
        <v>5</v>
      </c>
    </row>
    <row r="4" spans="2:11" ht="14.25">
      <c r="B4" t="s">
        <v>0</v>
      </c>
      <c r="C4" t="s">
        <v>1</v>
      </c>
      <c r="D4" t="s">
        <v>3</v>
      </c>
      <c r="E4" t="s">
        <v>2</v>
      </c>
      <c r="F4" t="s">
        <v>1</v>
      </c>
      <c r="G4" t="s">
        <v>3</v>
      </c>
      <c r="H4" t="s">
        <v>2</v>
      </c>
      <c r="I4" t="s">
        <v>1</v>
      </c>
      <c r="J4" t="s">
        <v>3</v>
      </c>
      <c r="K4" t="s">
        <v>2</v>
      </c>
    </row>
    <row r="5" spans="1:11" ht="14.25">
      <c r="A5">
        <v>1991</v>
      </c>
      <c r="B5" s="1">
        <v>1991</v>
      </c>
      <c r="C5">
        <v>19697</v>
      </c>
      <c r="D5">
        <v>55.7018</v>
      </c>
      <c r="F5">
        <f aca="true" t="shared" si="0" ref="F5:F11">IF(C5&gt;0,C5/C$12,C5)</f>
        <v>0.8277441586821315</v>
      </c>
      <c r="G5">
        <f aca="true" t="shared" si="1" ref="G5:G24">IF(D5&gt;0,D5/D$12,D5)</f>
        <v>0.6812884129673004</v>
      </c>
      <c r="H5">
        <f aca="true" t="shared" si="2" ref="H5:H24">IF(E5&gt;0,E5/E$12,E5)</f>
        <v>0</v>
      </c>
      <c r="I5">
        <f>C5/C$5</f>
        <v>1</v>
      </c>
      <c r="J5">
        <f aca="true" t="shared" si="3" ref="J5:J24">D5/D$5</f>
        <v>1</v>
      </c>
      <c r="K5">
        <v>1</v>
      </c>
    </row>
    <row r="6" spans="1:11" ht="14.25">
      <c r="A6">
        <f>A5+1</f>
        <v>1992</v>
      </c>
      <c r="B6" s="1">
        <v>1992</v>
      </c>
      <c r="D6">
        <v>57.9018</v>
      </c>
      <c r="F6">
        <f t="shared" si="0"/>
        <v>0</v>
      </c>
      <c r="G6">
        <f t="shared" si="1"/>
        <v>0.7081966010066109</v>
      </c>
      <c r="H6">
        <f t="shared" si="2"/>
        <v>0</v>
      </c>
      <c r="I6">
        <f aca="true" t="shared" si="4" ref="I6:I24">C6/C$5</f>
        <v>0</v>
      </c>
      <c r="J6">
        <f t="shared" si="3"/>
        <v>1.0394960306489198</v>
      </c>
      <c r="K6">
        <v>1.0289699889064612</v>
      </c>
    </row>
    <row r="7" spans="1:11" ht="14.25">
      <c r="A7">
        <f aca="true" t="shared" si="5" ref="A7:A24">A6+1</f>
        <v>1993</v>
      </c>
      <c r="B7" s="1">
        <v>1993</v>
      </c>
      <c r="D7">
        <v>60.0089</v>
      </c>
      <c r="F7">
        <f t="shared" si="0"/>
        <v>0</v>
      </c>
      <c r="G7">
        <f t="shared" si="1"/>
        <v>0.7339685296509885</v>
      </c>
      <c r="H7">
        <f t="shared" si="2"/>
        <v>0</v>
      </c>
      <c r="I7">
        <f t="shared" si="4"/>
        <v>0</v>
      </c>
      <c r="J7">
        <f t="shared" si="3"/>
        <v>1.0773242516399828</v>
      </c>
      <c r="K7">
        <v>1.0533367145881312</v>
      </c>
    </row>
    <row r="8" spans="1:11" ht="14.25">
      <c r="A8">
        <f t="shared" si="5"/>
        <v>1994</v>
      </c>
      <c r="B8" s="1">
        <v>1994</v>
      </c>
      <c r="C8">
        <v>21633</v>
      </c>
      <c r="D8">
        <v>63.7712</v>
      </c>
      <c r="F8">
        <f t="shared" si="0"/>
        <v>0.9091023701462431</v>
      </c>
      <c r="G8">
        <f t="shared" si="1"/>
        <v>0.7799852004965784</v>
      </c>
      <c r="H8">
        <f t="shared" si="2"/>
        <v>0</v>
      </c>
      <c r="I8">
        <f t="shared" si="4"/>
        <v>1.0982890795552622</v>
      </c>
      <c r="J8">
        <f t="shared" si="3"/>
        <v>1.144867849871997</v>
      </c>
      <c r="K8">
        <v>1.1041779226547883</v>
      </c>
    </row>
    <row r="9" spans="1:11" ht="14.25">
      <c r="A9">
        <f t="shared" si="5"/>
        <v>1995</v>
      </c>
      <c r="B9" s="1">
        <v>1995</v>
      </c>
      <c r="D9">
        <v>67.2712</v>
      </c>
      <c r="F9">
        <f t="shared" si="0"/>
        <v>0</v>
      </c>
      <c r="G9">
        <f t="shared" si="1"/>
        <v>0.8227936814682085</v>
      </c>
      <c r="H9">
        <f t="shared" si="2"/>
        <v>0</v>
      </c>
      <c r="I9">
        <f t="shared" si="4"/>
        <v>0</v>
      </c>
      <c r="J9">
        <f t="shared" si="3"/>
        <v>1.2077024440861874</v>
      </c>
      <c r="K9">
        <v>1.1369540656550785</v>
      </c>
    </row>
    <row r="10" spans="1:11" ht="14.25">
      <c r="A10">
        <f t="shared" si="5"/>
        <v>1996</v>
      </c>
      <c r="B10" s="1">
        <v>1996</v>
      </c>
      <c r="D10">
        <v>70.6999</v>
      </c>
      <c r="F10">
        <f t="shared" si="0"/>
        <v>0</v>
      </c>
      <c r="G10">
        <f t="shared" si="1"/>
        <v>0.8647300925274738</v>
      </c>
      <c r="H10">
        <f t="shared" si="2"/>
        <v>0</v>
      </c>
      <c r="I10">
        <f t="shared" si="4"/>
        <v>0</v>
      </c>
      <c r="J10">
        <f t="shared" si="3"/>
        <v>1.269257007852529</v>
      </c>
      <c r="K10">
        <v>1.160915904256239</v>
      </c>
    </row>
    <row r="11" spans="1:11" ht="14.25">
      <c r="A11">
        <f t="shared" si="5"/>
        <v>1997</v>
      </c>
      <c r="B11" s="1">
        <v>1997</v>
      </c>
      <c r="D11">
        <v>76.6437</v>
      </c>
      <c r="F11">
        <f t="shared" si="0"/>
        <v>0</v>
      </c>
      <c r="G11">
        <f t="shared" si="1"/>
        <v>0.9374286780129525</v>
      </c>
      <c r="H11">
        <f t="shared" si="2"/>
        <v>0</v>
      </c>
      <c r="I11">
        <f t="shared" si="4"/>
        <v>0</v>
      </c>
      <c r="J11">
        <f t="shared" si="3"/>
        <v>1.3759645110211878</v>
      </c>
      <c r="K11">
        <v>1.2304196234698233</v>
      </c>
    </row>
    <row r="12" spans="1:11" ht="14.25">
      <c r="A12">
        <f t="shared" si="5"/>
        <v>1998</v>
      </c>
      <c r="B12" s="1">
        <v>1998</v>
      </c>
      <c r="C12">
        <v>23796</v>
      </c>
      <c r="D12">
        <v>81.7595</v>
      </c>
      <c r="E12" s="2">
        <v>95.10989571321905</v>
      </c>
      <c r="F12">
        <f>IF(C12&gt;0,C12/C$12,C12)</f>
        <v>1</v>
      </c>
      <c r="G12">
        <f t="shared" si="1"/>
        <v>1</v>
      </c>
      <c r="H12">
        <f t="shared" si="2"/>
        <v>1</v>
      </c>
      <c r="I12">
        <f t="shared" si="4"/>
        <v>1.2081027567649896</v>
      </c>
      <c r="J12">
        <f t="shared" si="3"/>
        <v>1.4678071444728897</v>
      </c>
      <c r="K12">
        <v>1.2377055322810513</v>
      </c>
    </row>
    <row r="13" spans="1:11" ht="14.25">
      <c r="A13">
        <f t="shared" si="5"/>
        <v>1999</v>
      </c>
      <c r="B13" s="1">
        <v>1999</v>
      </c>
      <c r="D13">
        <v>85.9276</v>
      </c>
      <c r="E13" s="2">
        <v>97.66864350931527</v>
      </c>
      <c r="F13">
        <f aca="true" t="shared" si="6" ref="F13:F24">IF(C13&gt;0,C13/C$12,C13)</f>
        <v>0</v>
      </c>
      <c r="G13">
        <f t="shared" si="1"/>
        <v>1.050980008439386</v>
      </c>
      <c r="H13">
        <f t="shared" si="2"/>
        <v>1.0269030659418608</v>
      </c>
      <c r="I13">
        <f t="shared" si="4"/>
        <v>0</v>
      </c>
      <c r="J13">
        <f t="shared" si="3"/>
        <v>1.5426359650855088</v>
      </c>
      <c r="K13">
        <v>1.281218558103996</v>
      </c>
    </row>
    <row r="14" spans="1:11" ht="14.25">
      <c r="A14">
        <f t="shared" si="5"/>
        <v>2000</v>
      </c>
      <c r="B14" s="1">
        <v>2000</v>
      </c>
      <c r="D14">
        <v>89.7679</v>
      </c>
      <c r="E14" s="2">
        <v>98.45776003180788</v>
      </c>
      <c r="F14">
        <f t="shared" si="6"/>
        <v>0</v>
      </c>
      <c r="G14">
        <f t="shared" si="1"/>
        <v>1.0979506968609152</v>
      </c>
      <c r="H14">
        <f t="shared" si="2"/>
        <v>1.035199957832816</v>
      </c>
      <c r="I14">
        <f t="shared" si="4"/>
        <v>0</v>
      </c>
      <c r="J14">
        <f t="shared" si="3"/>
        <v>1.6115798771314391</v>
      </c>
      <c r="K14">
        <v>1.304700738051124</v>
      </c>
    </row>
    <row r="15" spans="1:11" ht="14.25">
      <c r="A15">
        <f t="shared" si="5"/>
        <v>2001</v>
      </c>
      <c r="B15" s="1">
        <v>2001</v>
      </c>
      <c r="D15">
        <v>86.2691</v>
      </c>
      <c r="E15" s="2">
        <v>94.05291364277106</v>
      </c>
      <c r="F15">
        <f t="shared" si="6"/>
        <v>0</v>
      </c>
      <c r="G15">
        <f t="shared" si="1"/>
        <v>1.0551568930827608</v>
      </c>
      <c r="H15">
        <f t="shared" si="2"/>
        <v>0.9888867287412967</v>
      </c>
      <c r="I15">
        <f t="shared" si="4"/>
        <v>0</v>
      </c>
      <c r="J15">
        <f t="shared" si="3"/>
        <v>1.5487668262066934</v>
      </c>
      <c r="K15">
        <v>1.244732376440361</v>
      </c>
    </row>
    <row r="16" spans="1:11" ht="14.25">
      <c r="A16">
        <f t="shared" si="5"/>
        <v>2002</v>
      </c>
      <c r="B16" s="1">
        <v>2002</v>
      </c>
      <c r="C16">
        <v>22665</v>
      </c>
      <c r="D16">
        <v>86.715</v>
      </c>
      <c r="E16" s="2">
        <v>94.17451646075318</v>
      </c>
      <c r="F16">
        <f t="shared" si="6"/>
        <v>0.952471003530005</v>
      </c>
      <c r="G16">
        <f t="shared" si="1"/>
        <v>1.0606106935585466</v>
      </c>
      <c r="H16">
        <f t="shared" si="2"/>
        <v>0.9901652793807463</v>
      </c>
      <c r="I16">
        <f t="shared" si="4"/>
        <v>1.1506828451033153</v>
      </c>
      <c r="J16">
        <f t="shared" si="3"/>
        <v>1.5567719535095814</v>
      </c>
      <c r="K16">
        <v>1.24116191298599</v>
      </c>
    </row>
    <row r="17" spans="1:11" ht="14.25">
      <c r="A17">
        <f t="shared" si="5"/>
        <v>2003</v>
      </c>
      <c r="B17" s="1">
        <v>2003</v>
      </c>
      <c r="D17">
        <v>88.0436</v>
      </c>
      <c r="E17" s="2">
        <v>94.04340440250782</v>
      </c>
      <c r="F17">
        <f t="shared" si="6"/>
        <v>0</v>
      </c>
      <c r="G17">
        <f t="shared" si="1"/>
        <v>1.0768607929353775</v>
      </c>
      <c r="H17">
        <f t="shared" si="2"/>
        <v>0.9887867471337896</v>
      </c>
      <c r="I17">
        <f t="shared" si="4"/>
        <v>0</v>
      </c>
      <c r="J17">
        <f t="shared" si="3"/>
        <v>1.580623965473288</v>
      </c>
      <c r="K17">
        <v>1.2489913724184771</v>
      </c>
    </row>
    <row r="18" spans="1:11" ht="14.25">
      <c r="A18">
        <f t="shared" si="5"/>
        <v>2004</v>
      </c>
      <c r="B18" s="1">
        <v>2004</v>
      </c>
      <c r="D18">
        <v>90.5777</v>
      </c>
      <c r="E18" s="2">
        <v>96.54115155738549</v>
      </c>
      <c r="F18">
        <f t="shared" si="6"/>
        <v>0</v>
      </c>
      <c r="G18">
        <f t="shared" si="1"/>
        <v>1.107855356258294</v>
      </c>
      <c r="H18">
        <f t="shared" si="2"/>
        <v>1.0150484429977933</v>
      </c>
      <c r="I18">
        <f t="shared" si="4"/>
        <v>0</v>
      </c>
      <c r="J18">
        <f t="shared" si="3"/>
        <v>1.6261180069584824</v>
      </c>
      <c r="K18">
        <v>1.2799628000298886</v>
      </c>
    </row>
    <row r="19" spans="1:11" ht="14.25">
      <c r="A19">
        <f t="shared" si="5"/>
        <v>2005</v>
      </c>
      <c r="B19" s="1">
        <v>2005</v>
      </c>
      <c r="D19">
        <v>94.3916</v>
      </c>
      <c r="E19" s="2">
        <v>100</v>
      </c>
      <c r="F19">
        <f t="shared" si="6"/>
        <v>0</v>
      </c>
      <c r="G19">
        <f t="shared" si="1"/>
        <v>1.1545031464233513</v>
      </c>
      <c r="H19">
        <f t="shared" si="2"/>
        <v>1.0514153048966206</v>
      </c>
      <c r="I19">
        <f t="shared" si="4"/>
        <v>0</v>
      </c>
      <c r="J19">
        <f t="shared" si="3"/>
        <v>1.6945879666366257</v>
      </c>
      <c r="K19">
        <v>1.33090621788604</v>
      </c>
    </row>
    <row r="20" spans="1:11" ht="14.25">
      <c r="A20">
        <f t="shared" si="5"/>
        <v>2006</v>
      </c>
      <c r="B20" s="1">
        <v>2006</v>
      </c>
      <c r="C20">
        <v>21098</v>
      </c>
      <c r="D20">
        <v>96.9403</v>
      </c>
      <c r="E20" s="2">
        <v>101.2458074163796</v>
      </c>
      <c r="F20">
        <f t="shared" si="6"/>
        <v>0.8866195999327618</v>
      </c>
      <c r="G20">
        <f t="shared" si="1"/>
        <v>1.1856762822668925</v>
      </c>
      <c r="H20">
        <f t="shared" si="2"/>
        <v>1.064513914741973</v>
      </c>
      <c r="I20">
        <f t="shared" si="4"/>
        <v>1.0711275828806417</v>
      </c>
      <c r="J20">
        <f t="shared" si="3"/>
        <v>1.7403441181433992</v>
      </c>
      <c r="K20">
        <v>1.3592276543960624</v>
      </c>
    </row>
    <row r="21" spans="1:11" ht="14.25">
      <c r="A21">
        <f t="shared" si="5"/>
        <v>2007</v>
      </c>
      <c r="B21" s="1">
        <v>2007</v>
      </c>
      <c r="D21">
        <v>100</v>
      </c>
      <c r="E21" s="2">
        <v>104.32388032773095</v>
      </c>
      <c r="F21">
        <f t="shared" si="6"/>
        <v>0</v>
      </c>
      <c r="G21">
        <f t="shared" si="1"/>
        <v>1.2230994563322917</v>
      </c>
      <c r="H21">
        <f t="shared" si="2"/>
        <v>1.096877244427798</v>
      </c>
      <c r="I21">
        <f t="shared" si="4"/>
        <v>0</v>
      </c>
      <c r="J21">
        <f t="shared" si="3"/>
        <v>1.7952741204054448</v>
      </c>
      <c r="K21">
        <v>1.410204227448684</v>
      </c>
    </row>
    <row r="22" spans="1:11" ht="14.25">
      <c r="A22">
        <f t="shared" si="5"/>
        <v>2008</v>
      </c>
      <c r="B22" s="1">
        <v>2008</v>
      </c>
      <c r="D22">
        <v>95.2806</v>
      </c>
      <c r="E22" s="2">
        <v>98.94207336605082</v>
      </c>
      <c r="F22">
        <f t="shared" si="6"/>
        <v>0</v>
      </c>
      <c r="G22">
        <f t="shared" si="1"/>
        <v>1.1653765005901455</v>
      </c>
      <c r="H22">
        <f t="shared" si="2"/>
        <v>1.0402921023527014</v>
      </c>
      <c r="I22">
        <f t="shared" si="4"/>
        <v>0</v>
      </c>
      <c r="J22">
        <f t="shared" si="3"/>
        <v>1.7105479535670303</v>
      </c>
      <c r="K22">
        <v>1.3473362951091028</v>
      </c>
    </row>
    <row r="23" spans="1:11" ht="14.25">
      <c r="A23">
        <f t="shared" si="5"/>
        <v>2009</v>
      </c>
      <c r="B23" s="1">
        <v>2009</v>
      </c>
      <c r="D23">
        <v>82.4499</v>
      </c>
      <c r="E23" s="2">
        <v>86.07653289659238</v>
      </c>
      <c r="F23">
        <f t="shared" si="6"/>
        <v>0</v>
      </c>
      <c r="G23">
        <f t="shared" si="1"/>
        <v>1.0084442786465182</v>
      </c>
      <c r="H23">
        <f t="shared" si="2"/>
        <v>0.9050218407991468</v>
      </c>
      <c r="I23">
        <f t="shared" si="4"/>
        <v>0</v>
      </c>
      <c r="J23">
        <f t="shared" si="3"/>
        <v>1.480201717000169</v>
      </c>
      <c r="K23">
        <v>1.1685754923920966</v>
      </c>
    </row>
    <row r="24" spans="1:11" ht="14.25">
      <c r="A24">
        <f t="shared" si="5"/>
        <v>2010</v>
      </c>
      <c r="B24" s="1">
        <v>2010</v>
      </c>
      <c r="C24">
        <v>19061</v>
      </c>
      <c r="D24">
        <v>87.2596</v>
      </c>
      <c r="E24" s="2">
        <v>89.63784225554366</v>
      </c>
      <c r="F24">
        <f t="shared" si="6"/>
        <v>0.8010169776433014</v>
      </c>
      <c r="G24">
        <f t="shared" si="1"/>
        <v>1.0672716931977324</v>
      </c>
      <c r="H24">
        <f t="shared" si="2"/>
        <v>0.9424659924538763</v>
      </c>
      <c r="I24">
        <f t="shared" si="4"/>
        <v>0.9677108189064324</v>
      </c>
      <c r="J24">
        <f t="shared" si="3"/>
        <v>1.5665490163693097</v>
      </c>
      <c r="K24">
        <v>1.2352577577426411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P10"/>
  <sheetViews>
    <sheetView zoomScalePageLayoutView="0" workbookViewId="0" topLeftCell="A1">
      <selection activeCell="D9" sqref="D9"/>
    </sheetView>
  </sheetViews>
  <sheetFormatPr defaultColWidth="9.00390625" defaultRowHeight="14.25"/>
  <cols>
    <col min="2" max="7" width="9.75390625" style="0" customWidth="1"/>
  </cols>
  <sheetData>
    <row r="6" spans="4:16" ht="14.25">
      <c r="D6">
        <v>1998</v>
      </c>
      <c r="E6">
        <v>1999</v>
      </c>
      <c r="F6">
        <v>2000</v>
      </c>
      <c r="G6">
        <v>2001</v>
      </c>
      <c r="H6">
        <v>2002</v>
      </c>
      <c r="I6">
        <v>2003</v>
      </c>
      <c r="J6">
        <v>2004</v>
      </c>
      <c r="K6">
        <v>2005</v>
      </c>
      <c r="L6">
        <v>2006</v>
      </c>
      <c r="M6">
        <v>2007</v>
      </c>
      <c r="N6">
        <v>2008</v>
      </c>
      <c r="O6">
        <v>2009</v>
      </c>
      <c r="P6">
        <v>2010</v>
      </c>
    </row>
    <row r="7" spans="2:16" ht="14.25">
      <c r="B7" t="s">
        <v>6</v>
      </c>
      <c r="D7" s="3">
        <v>4494274.505985639</v>
      </c>
      <c r="E7" s="3">
        <v>4615184.269380994</v>
      </c>
      <c r="F7" s="3">
        <v>4652472.779085433</v>
      </c>
      <c r="G7" s="3">
        <v>4444328.414289546</v>
      </c>
      <c r="H7" s="3">
        <v>4450074.571833036</v>
      </c>
      <c r="I7" s="3">
        <v>4443879.06949986</v>
      </c>
      <c r="J7" s="3">
        <v>4561906.339705399</v>
      </c>
      <c r="K7" s="3">
        <v>4725349</v>
      </c>
      <c r="L7" s="3">
        <v>4784217.748291819</v>
      </c>
      <c r="M7" s="3">
        <v>4929667.435827631</v>
      </c>
      <c r="N7" s="3">
        <v>4675358.274381949</v>
      </c>
      <c r="O7" s="3">
        <v>4067416.5864637992</v>
      </c>
      <c r="P7" s="3">
        <v>4235700.88264391</v>
      </c>
    </row>
    <row r="8" spans="2:16" ht="14.25">
      <c r="B8" t="s">
        <v>7</v>
      </c>
      <c r="D8">
        <v>23796</v>
      </c>
      <c r="H8">
        <v>22665</v>
      </c>
      <c r="L8">
        <v>21098</v>
      </c>
      <c r="P8">
        <v>19061</v>
      </c>
    </row>
    <row r="9" spans="2:16" ht="14.25">
      <c r="B9" t="s">
        <v>8</v>
      </c>
      <c r="D9">
        <f>(D8*10^12)/((D7*10^6)*1000)</f>
        <v>5.294736662904684</v>
      </c>
      <c r="H9">
        <f>(H8*10^12)/((H7*10^6)*1000)</f>
        <v>5.09317307702195</v>
      </c>
      <c r="L9">
        <f>(L8*10^12)/((L7*10^6)*1000)</f>
        <v>4.40991633533673</v>
      </c>
      <c r="P9">
        <f>(P8*10^12)/((P7*10^6)*1000)</f>
        <v>4.500081693233774</v>
      </c>
    </row>
    <row r="10" spans="2:16" ht="14.25">
      <c r="B10" t="s">
        <v>9</v>
      </c>
      <c r="H10" s="4">
        <f>(H9-D9)/D9</f>
        <v>-0.03806867059034377</v>
      </c>
      <c r="L10" s="4">
        <f>(L9-H9)/H9</f>
        <v>-0.13415148697140483</v>
      </c>
      <c r="P10" s="4">
        <f>(P9-L9)/L9</f>
        <v>0.02044604728088554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RK4</dc:creator>
  <cp:keywords/>
  <dc:description/>
  <cp:lastModifiedBy>Melinda Hobbs</cp:lastModifiedBy>
  <dcterms:created xsi:type="dcterms:W3CDTF">2012-01-18T17:13:02Z</dcterms:created>
  <dcterms:modified xsi:type="dcterms:W3CDTF">2012-03-27T12:06:31Z</dcterms:modified>
  <cp:category/>
  <cp:version/>
  <cp:contentType/>
  <cp:contentStatus/>
</cp:coreProperties>
</file>