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461820C5-41D4-4F59-B43C-5B2E309FC4D2}" xr6:coauthVersionLast="47" xr6:coauthVersionMax="47" xr10:uidLastSave="{00000000-0000-0000-0000-000000000000}"/>
  <bookViews>
    <workbookView xWindow="4845" yWindow="4845" windowWidth="21600" windowHeight="13635" xr2:uid="{3A002EB5-E500-4F25-B4E0-78DFC98F7ACA}"/>
  </bookViews>
  <sheets>
    <sheet name="25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1" i="2" l="1"/>
  <c r="A80" i="2"/>
  <c r="E80" i="2" s="1"/>
  <c r="A79" i="2"/>
  <c r="E79" i="2" s="1"/>
  <c r="A78" i="2"/>
  <c r="E78" i="2" s="1"/>
  <c r="A77" i="2"/>
  <c r="A76" i="2"/>
  <c r="E76" i="2" s="1"/>
  <c r="A75" i="2"/>
  <c r="E75" i="2" s="1"/>
  <c r="A74" i="2"/>
  <c r="E74" i="2" s="1"/>
  <c r="A73" i="2"/>
  <c r="A72" i="2"/>
  <c r="E72" i="2" s="1"/>
  <c r="A71" i="2"/>
  <c r="E71" i="2" s="1"/>
  <c r="A70" i="2"/>
  <c r="A69" i="2"/>
  <c r="A68" i="2"/>
  <c r="A67" i="2"/>
  <c r="E67" i="2" s="1"/>
  <c r="A66" i="2"/>
  <c r="E66" i="2" s="1"/>
  <c r="A65" i="2"/>
  <c r="E65" i="2" s="1"/>
  <c r="A64" i="2"/>
  <c r="A63" i="2"/>
  <c r="E63" i="2" s="1"/>
  <c r="A62" i="2"/>
  <c r="E62" i="2" s="1"/>
  <c r="A61" i="2"/>
  <c r="E61" i="2" s="1"/>
  <c r="A60" i="2"/>
  <c r="A59" i="2"/>
  <c r="E59" i="2" s="1"/>
  <c r="A58" i="2"/>
  <c r="A57" i="2"/>
  <c r="A56" i="2"/>
  <c r="E56" i="2" s="1"/>
  <c r="A55" i="2"/>
  <c r="A54" i="2"/>
  <c r="E54" i="2" s="1"/>
  <c r="A53" i="2"/>
  <c r="E53" i="2" s="1"/>
  <c r="A52" i="2"/>
  <c r="E52" i="2" s="1"/>
  <c r="A51" i="2"/>
  <c r="A50" i="2"/>
  <c r="E50" i="2" s="1"/>
  <c r="A49" i="2"/>
  <c r="E49" i="2" s="1"/>
  <c r="A48" i="2"/>
  <c r="E48" i="2" s="1"/>
  <c r="A47" i="2"/>
  <c r="A46" i="2"/>
  <c r="A45" i="2"/>
  <c r="A44" i="2"/>
  <c r="E44" i="2" s="1"/>
  <c r="A43" i="2"/>
  <c r="E43" i="2" s="1"/>
  <c r="A42" i="2"/>
  <c r="A41" i="2"/>
  <c r="E41" i="2" s="1"/>
  <c r="A40" i="2"/>
  <c r="E40" i="2" s="1"/>
  <c r="A39" i="2"/>
  <c r="E39" i="2" s="1"/>
  <c r="A38" i="2"/>
  <c r="A37" i="2"/>
  <c r="E37" i="2" s="1"/>
  <c r="A36" i="2"/>
  <c r="E36" i="2" s="1"/>
  <c r="A35" i="2"/>
  <c r="E35" i="2" s="1"/>
  <c r="A34" i="2"/>
  <c r="E68" i="2" s="1"/>
  <c r="G28" i="2"/>
  <c r="F28" i="2"/>
  <c r="E28" i="2"/>
  <c r="D28" i="2"/>
  <c r="C28" i="2"/>
  <c r="L27" i="2"/>
  <c r="L28" i="2" s="1"/>
  <c r="K27" i="2"/>
  <c r="J27" i="2"/>
  <c r="I27" i="2"/>
  <c r="L26" i="2"/>
  <c r="K26" i="2"/>
  <c r="K28" i="2" s="1"/>
  <c r="J26" i="2"/>
  <c r="J28" i="2" s="1"/>
  <c r="I26" i="2"/>
  <c r="I28" i="2" s="1"/>
  <c r="E51" i="2" l="1"/>
  <c r="E64" i="2"/>
  <c r="E77" i="2"/>
  <c r="E47" i="2"/>
  <c r="E60" i="2"/>
  <c r="E42" i="2"/>
  <c r="E55" i="2"/>
  <c r="E38" i="2"/>
  <c r="E73" i="2"/>
</calcChain>
</file>

<file path=xl/sharedStrings.xml><?xml version="1.0" encoding="utf-8"?>
<sst xmlns="http://schemas.openxmlformats.org/spreadsheetml/2006/main" count="22" uniqueCount="18">
  <si>
    <t>U.S. Energy Information Administration, Short-Term Energy Outlook, May 2024</t>
  </si>
  <si>
    <t>Series names for chart</t>
  </si>
  <si>
    <t>Federal Gulf of Mexico</t>
  </si>
  <si>
    <t>NGMPPGLF</t>
  </si>
  <si>
    <t>U.S. excluding Gulf of Mexico</t>
  </si>
  <si>
    <t>NGMP48NGOM</t>
  </si>
  <si>
    <t>U.S. total production</t>
  </si>
  <si>
    <t>NGMPPUS</t>
  </si>
  <si>
    <t>Production (billion cubic feet per day)</t>
  </si>
  <si>
    <t>Production Growth (bcf per day)</t>
  </si>
  <si>
    <t>total production</t>
  </si>
  <si>
    <t>net change</t>
  </si>
  <si>
    <t>Data source: U.S. Energy Information Administration, Short-Term Energy Outlook, May 2024</t>
  </si>
  <si>
    <t>monthly marketed natural gas production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</si>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</sst>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\ yyyy"/>
    <numFmt numFmtId="165" formatCode="#,##0.000"/>
    <numFmt numFmtId="166" formatCode="0.000"/>
    <numFmt numFmtId="167" formatCode="0.0"/>
    <numFmt numFmtId="168" formatCode="0.0%"/>
    <numFmt numFmtId="169" formatCode="mmm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164" fontId="3" fillId="0" borderId="0" xfId="1" applyNumberFormat="1" applyFont="1"/>
    <xf numFmtId="0" fontId="1" fillId="0" borderId="0" xfId="2"/>
    <xf numFmtId="0" fontId="2" fillId="0" borderId="0" xfId="3"/>
    <xf numFmtId="0" fontId="4" fillId="0" borderId="0" xfId="4" applyAlignment="1" applyProtection="1"/>
    <xf numFmtId="0" fontId="1" fillId="0" borderId="0" xfId="2" quotePrefix="1"/>
    <xf numFmtId="0" fontId="1" fillId="2" borderId="0" xfId="2" applyFill="1"/>
    <xf numFmtId="0" fontId="5" fillId="0" borderId="1" xfId="1" applyFont="1" applyBorder="1"/>
    <xf numFmtId="0" fontId="2" fillId="0" borderId="2" xfId="1" applyBorder="1"/>
    <xf numFmtId="0" fontId="2" fillId="3" borderId="3" xfId="1" applyFill="1" applyBorder="1"/>
    <xf numFmtId="0" fontId="2" fillId="3" borderId="4" xfId="1" applyFill="1" applyBorder="1"/>
    <xf numFmtId="0" fontId="2" fillId="3" borderId="5" xfId="1" applyFill="1" applyBorder="1"/>
    <xf numFmtId="0" fontId="2" fillId="3" borderId="6" xfId="1" applyFill="1" applyBorder="1"/>
    <xf numFmtId="0" fontId="2" fillId="3" borderId="7" xfId="1" applyFill="1" applyBorder="1"/>
    <xf numFmtId="0" fontId="6" fillId="3" borderId="8" xfId="2" applyFont="1" applyFill="1" applyBorder="1"/>
    <xf numFmtId="0" fontId="7" fillId="0" borderId="9" xfId="1" applyFont="1" applyBorder="1" applyAlignment="1">
      <alignment horizontal="center"/>
    </xf>
    <xf numFmtId="0" fontId="8" fillId="0" borderId="0" xfId="1" applyFont="1"/>
    <xf numFmtId="0" fontId="2" fillId="0" borderId="9" xfId="1" applyBorder="1"/>
    <xf numFmtId="0" fontId="7" fillId="0" borderId="9" xfId="1" applyFont="1" applyBorder="1"/>
    <xf numFmtId="0" fontId="8" fillId="0" borderId="9" xfId="1" applyFont="1" applyBorder="1"/>
    <xf numFmtId="0" fontId="2" fillId="0" borderId="0" xfId="1" applyAlignment="1">
      <alignment horizontal="left" wrapText="1"/>
    </xf>
    <xf numFmtId="165" fontId="2" fillId="0" borderId="0" xfId="1" applyNumberFormat="1"/>
    <xf numFmtId="0" fontId="2" fillId="0" borderId="0" xfId="1"/>
    <xf numFmtId="166" fontId="2" fillId="0" borderId="0" xfId="1" applyNumberFormat="1"/>
    <xf numFmtId="0" fontId="2" fillId="0" borderId="9" xfId="1" applyBorder="1" applyAlignment="1">
      <alignment horizontal="left" wrapText="1"/>
    </xf>
    <xf numFmtId="165" fontId="2" fillId="0" borderId="9" xfId="1" applyNumberFormat="1" applyBorder="1"/>
    <xf numFmtId="0" fontId="2" fillId="0" borderId="9" xfId="1" applyBorder="1" applyAlignment="1">
      <alignment vertical="top"/>
    </xf>
    <xf numFmtId="166" fontId="2" fillId="0" borderId="9" xfId="1" applyNumberFormat="1" applyBorder="1"/>
    <xf numFmtId="167" fontId="2" fillId="0" borderId="0" xfId="1" applyNumberFormat="1"/>
    <xf numFmtId="0" fontId="8" fillId="0" borderId="0" xfId="1" quotePrefix="1" applyFont="1"/>
    <xf numFmtId="0" fontId="2" fillId="0" borderId="0" xfId="1" applyAlignment="1">
      <alignment horizontal="right"/>
    </xf>
    <xf numFmtId="168" fontId="2" fillId="0" borderId="0" xfId="1" applyNumberFormat="1" applyAlignment="1">
      <alignment horizontal="right"/>
    </xf>
    <xf numFmtId="0" fontId="9" fillId="0" borderId="9" xfId="2" applyFont="1" applyBorder="1"/>
    <xf numFmtId="0" fontId="9" fillId="0" borderId="0" xfId="2" applyFont="1"/>
    <xf numFmtId="169" fontId="9" fillId="0" borderId="0" xfId="2" applyNumberFormat="1" applyFont="1"/>
    <xf numFmtId="166" fontId="2" fillId="0" borderId="10" xfId="3" quotePrefix="1" applyNumberFormat="1" applyBorder="1" applyAlignment="1">
      <alignment horizontal="center"/>
    </xf>
    <xf numFmtId="166" fontId="2" fillId="0" borderId="10" xfId="3" applyNumberFormat="1" applyBorder="1" applyAlignment="1">
      <alignment horizontal="center"/>
    </xf>
    <xf numFmtId="166" fontId="9" fillId="0" borderId="0" xfId="2" applyNumberFormat="1" applyFont="1"/>
    <xf numFmtId="0" fontId="1" fillId="0" borderId="0" xfId="2" applyAlignment="1">
      <alignment horizontal="right"/>
    </xf>
    <xf numFmtId="0" fontId="2" fillId="0" borderId="9" xfId="1" applyBorder="1" applyAlignment="1">
      <alignment horizontal="right"/>
    </xf>
    <xf numFmtId="2" fontId="2" fillId="0" borderId="0" xfId="1" applyNumberFormat="1"/>
    <xf numFmtId="169" fontId="1" fillId="0" borderId="0" xfId="2" applyNumberFormat="1"/>
    <xf numFmtId="166" fontId="1" fillId="0" borderId="0" xfId="2" applyNumberFormat="1"/>
  </cellXfs>
  <cellStyles count="5">
    <cellStyle name="Hyperlink" xfId="4" builtinId="8"/>
    <cellStyle name="Normal" xfId="0" builtinId="0"/>
    <cellStyle name="Normal 2" xfId="1" xr:uid="{9AD456B8-627D-4153-B144-3680BFD94625}"/>
    <cellStyle name="Normal 3 2" xfId="3" xr:uid="{9442383C-EFE8-42BB-A68A-2078B0FEE3FA}"/>
    <cellStyle name="Normal 4 2" xfId="2" xr:uid="{F986C0BD-6D5A-4FEF-8187-5585206E22D7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07306099128696"/>
          <c:y val="0.12225967933393349"/>
          <c:w val="0.80331524067990301"/>
          <c:h val="0.717364480263567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'25'!$H$26</c:f>
              <c:strCache>
                <c:ptCount val="1"/>
                <c:pt idx="0">
                  <c:v>Federal Gulf of Mexico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'25'!$I$26:$L$26</c:f>
              <c:numCache>
                <c:formatCode>0.000</c:formatCode>
                <c:ptCount val="4"/>
                <c:pt idx="0">
                  <c:v>-2.8014948000000039E-2</c:v>
                </c:pt>
                <c:pt idx="1">
                  <c:v>-0.11748106570000005</c:v>
                </c:pt>
                <c:pt idx="2">
                  <c:v>-9.3670341900000009E-2</c:v>
                </c:pt>
                <c:pt idx="3">
                  <c:v>7.8722651500000129E-2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2-477E-BCA6-2A8135787871}"/>
            </c:ext>
          </c:extLst>
        </c:ser>
        <c:ser>
          <c:idx val="2"/>
          <c:order val="1"/>
          <c:tx>
            <c:strRef>
              <c:f>'25'!$H$27</c:f>
              <c:strCache>
                <c:ptCount val="1"/>
                <c:pt idx="0">
                  <c:v>U.S. excluding Gulf of Mexico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'25'!$I$27:$L$27</c:f>
              <c:numCache>
                <c:formatCode>0.000</c:formatCode>
                <c:ptCount val="4"/>
                <c:pt idx="0">
                  <c:v>5.70475042999999</c:v>
                </c:pt>
                <c:pt idx="1">
                  <c:v>5.2485840000000081</c:v>
                </c:pt>
                <c:pt idx="2">
                  <c:v>-0.56420108999999741</c:v>
                </c:pt>
                <c:pt idx="3">
                  <c:v>2.0257070199999987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2-477E-BCA6-2A8135787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75123072"/>
        <c:axId val="-975120896"/>
        <c:extLst>
          <c:ext xmlns:c15="http://schemas.microsoft.com/office/drawing/2012/chart" uri="{02D57815-91ED-43cb-92C2-25804820EDAC}">
            <c15:filteredBarSeries>
              <c15:ser>
                <c:idx val="4"/>
                <c:order val="2"/>
                <c:tx>
                  <c:strRef>
                    <c:extLst>
                      <c:ext uri="{02D57815-91ED-43cb-92C2-25804820EDAC}">
                        <c15:formulaRef>
                          <c15:sqref>'24'!#REF!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 w="28575" cap="rnd">
                    <a:noFill/>
                    <a:round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'25'!$I$25:$L$25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09F2-477E-BCA6-2A8135787871}"/>
                  </c:ext>
                </c:extLst>
              </c15:ser>
            </c15:filteredBarSeries>
          </c:ext>
        </c:extLst>
      </c:barChart>
      <c:lineChart>
        <c:grouping val="stacked"/>
        <c:varyColors val="0"/>
        <c:ser>
          <c:idx val="3"/>
          <c:order val="3"/>
          <c:tx>
            <c:strRef>
              <c:f>'25'!$B$28</c:f>
              <c:strCache>
                <c:ptCount val="1"/>
                <c:pt idx="0">
                  <c:v>total production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5054959656855258E-2"/>
                  <c:y val="-4.12213350441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F2-477E-BCA6-2A8135787871}"/>
                </c:ext>
              </c:extLst>
            </c:dLbl>
            <c:dLbl>
              <c:idx val="1"/>
              <c:layout>
                <c:manualLayout>
                  <c:x val="-7.5591347052154548E-2"/>
                  <c:y val="-3.82445709747475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9144" tIns="9144" rIns="9144" bIns="9144" anchor="ctr">
                  <a:noAutofit/>
                </a:bodyPr>
                <a:lstStyle/>
                <a:p>
                  <a:pPr>
                    <a:defRPr sz="900" b="1" i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97294288561169"/>
                      <c:h val="7.33518256710209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9F2-477E-BCA6-2A8135787871}"/>
                </c:ext>
              </c:extLst>
            </c:dLbl>
            <c:dLbl>
              <c:idx val="2"/>
              <c:layout>
                <c:manualLayout>
                  <c:x val="-7.989861074690939E-2"/>
                  <c:y val="2.4793109157393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64488251107596"/>
                      <c:h val="5.48050543710945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9F2-477E-BCA6-2A8135787871}"/>
                </c:ext>
              </c:extLst>
            </c:dLbl>
            <c:dLbl>
              <c:idx val="3"/>
              <c:layout>
                <c:manualLayout>
                  <c:x val="-6.3167653341012209E-2"/>
                  <c:y val="-5.5042406478742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F2-477E-BCA6-2A81357878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numRef>
              <c:f>'25'!$I$25:$L$25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'25'!$I$28:$L$28</c:f>
              <c:numCache>
                <c:formatCode>0.0</c:formatCode>
                <c:ptCount val="4"/>
                <c:pt idx="0">
                  <c:v>5.67673548199999</c:v>
                </c:pt>
                <c:pt idx="1">
                  <c:v>5.1311029343000083</c:v>
                </c:pt>
                <c:pt idx="2">
                  <c:v>-0.65787143189999742</c:v>
                </c:pt>
                <c:pt idx="3">
                  <c:v>2.1044296714999988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F2-477E-BCA6-2A8135787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23072"/>
        <c:axId val="-975120896"/>
      </c:lineChart>
      <c:scatterChart>
        <c:scatterStyle val="lineMarker"/>
        <c:varyColors val="0"/>
        <c:ser>
          <c:idx val="0"/>
          <c:order val="4"/>
          <c:tx>
            <c:strRef>
              <c:f>'25'!$B$88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'25'!$A$89:$A$90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'25'!$B$89:$B$90</c:f>
              <c:numCache>
                <c:formatCode>0.00</c:formatCode>
                <c:ptCount val="2"/>
                <c:pt idx="0">
                  <c:v>-2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9F2-477E-BCA6-2A8135787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06208"/>
        <c:axId val="-975115456"/>
      </c:scatterChart>
      <c:catAx>
        <c:axId val="-975123072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20896"/>
        <c:crosses val="autoZero"/>
        <c:auto val="1"/>
        <c:lblAlgn val="ctr"/>
        <c:lblOffset val="100"/>
        <c:tickLblSkip val="1"/>
        <c:noMultiLvlLbl val="0"/>
      </c:catAx>
      <c:valAx>
        <c:axId val="-975120896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23072"/>
        <c:crosses val="autoZero"/>
        <c:crossBetween val="between"/>
        <c:majorUnit val="1"/>
      </c:valAx>
      <c:valAx>
        <c:axId val="-975115456"/>
        <c:scaling>
          <c:orientation val="minMax"/>
          <c:max val="10"/>
          <c:min val="-2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75106208"/>
        <c:crosses val="max"/>
        <c:crossBetween val="midCat"/>
      </c:valAx>
      <c:valAx>
        <c:axId val="-975106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115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29221347331583"/>
          <c:y val="0.12744684181763474"/>
          <c:w val="0.80381889763779524"/>
          <c:h val="0.71706326800922748"/>
        </c:manualLayout>
      </c:layout>
      <c:lineChart>
        <c:grouping val="standard"/>
        <c:varyColors val="0"/>
        <c:ser>
          <c:idx val="0"/>
          <c:order val="0"/>
          <c:tx>
            <c:v>monthly history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'25'!$A$34:$A$81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'25'!$C$34:$C$81</c:f>
              <c:numCache>
                <c:formatCode>0.000</c:formatCode>
                <c:ptCount val="48"/>
                <c:pt idx="0">
                  <c:v>104.36343297000001</c:v>
                </c:pt>
                <c:pt idx="1">
                  <c:v>104.08858029</c:v>
                </c:pt>
                <c:pt idx="2">
                  <c:v>105.88560242</c:v>
                </c:pt>
                <c:pt idx="3">
                  <c:v>106.64060189999999</c:v>
                </c:pt>
                <c:pt idx="4">
                  <c:v>107.48518405999999</c:v>
                </c:pt>
                <c:pt idx="5">
                  <c:v>107.7441848</c:v>
                </c:pt>
                <c:pt idx="6">
                  <c:v>108.87345168</c:v>
                </c:pt>
                <c:pt idx="7">
                  <c:v>109.43172561</c:v>
                </c:pt>
                <c:pt idx="8">
                  <c:v>111.01379813</c:v>
                </c:pt>
                <c:pt idx="9">
                  <c:v>110.89492432</c:v>
                </c:pt>
                <c:pt idx="10">
                  <c:v>110.88574967</c:v>
                </c:pt>
                <c:pt idx="11">
                  <c:v>108.72179158</c:v>
                </c:pt>
                <c:pt idx="12">
                  <c:v>110.60544461000001</c:v>
                </c:pt>
                <c:pt idx="13">
                  <c:v>110.81359239</c:v>
                </c:pt>
                <c:pt idx="14">
                  <c:v>112.09463432</c:v>
                </c:pt>
                <c:pt idx="15">
                  <c:v>112.06689787000001</c:v>
                </c:pt>
                <c:pt idx="16">
                  <c:v>112.90029839</c:v>
                </c:pt>
                <c:pt idx="17">
                  <c:v>112.51499977</c:v>
                </c:pt>
                <c:pt idx="18">
                  <c:v>112.73555652</c:v>
                </c:pt>
                <c:pt idx="19">
                  <c:v>113.99102803</c:v>
                </c:pt>
                <c:pt idx="20">
                  <c:v>114.20006807</c:v>
                </c:pt>
                <c:pt idx="21">
                  <c:v>114.08685558000001</c:v>
                </c:pt>
                <c:pt idx="22">
                  <c:v>115.62534157</c:v>
                </c:pt>
                <c:pt idx="23">
                  <c:v>115.87935568</c:v>
                </c:pt>
                <c:pt idx="24">
                  <c:v>112.0778749</c:v>
                </c:pt>
                <c:pt idx="25">
                  <c:v>115.17013489999999</c:v>
                </c:pt>
                <c:pt idx="26">
                  <c:v>112.6459</c:v>
                </c:pt>
                <c:pt idx="27">
                  <c:v>112.283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B0-4C3B-90F6-5957869BFBB8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'25'!$A$34:$A$81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'25'!$D$34:$D$81</c:f>
              <c:numCache>
                <c:formatCode>0.000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112.283</c:v>
                </c:pt>
                <c:pt idx="28">
                  <c:v>111.5809</c:v>
                </c:pt>
                <c:pt idx="29">
                  <c:v>111.488</c:v>
                </c:pt>
                <c:pt idx="30">
                  <c:v>111.7206</c:v>
                </c:pt>
                <c:pt idx="31">
                  <c:v>111.6657</c:v>
                </c:pt>
                <c:pt idx="32">
                  <c:v>112.32040000000001</c:v>
                </c:pt>
                <c:pt idx="33">
                  <c:v>112.5718</c:v>
                </c:pt>
                <c:pt idx="34">
                  <c:v>113.03700000000001</c:v>
                </c:pt>
                <c:pt idx="35">
                  <c:v>113.14490000000001</c:v>
                </c:pt>
                <c:pt idx="36">
                  <c:v>113.95269999999999</c:v>
                </c:pt>
                <c:pt idx="37">
                  <c:v>112.10250000000001</c:v>
                </c:pt>
                <c:pt idx="38">
                  <c:v>114.3036</c:v>
                </c:pt>
                <c:pt idx="39">
                  <c:v>114.4866</c:v>
                </c:pt>
                <c:pt idx="40">
                  <c:v>114.57470000000001</c:v>
                </c:pt>
                <c:pt idx="41">
                  <c:v>114.85250000000001</c:v>
                </c:pt>
                <c:pt idx="42">
                  <c:v>114.76819999999999</c:v>
                </c:pt>
                <c:pt idx="43">
                  <c:v>114.7047</c:v>
                </c:pt>
                <c:pt idx="44">
                  <c:v>114.6957</c:v>
                </c:pt>
                <c:pt idx="45">
                  <c:v>114.8887</c:v>
                </c:pt>
                <c:pt idx="46">
                  <c:v>115.26739999999999</c:v>
                </c:pt>
                <c:pt idx="47">
                  <c:v>115.6319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0-4C3B-90F6-5957869BFBB8}"/>
            </c:ext>
          </c:extLst>
        </c:ser>
        <c:ser>
          <c:idx val="1"/>
          <c:order val="2"/>
          <c:tx>
            <c:strRef>
              <c:f>'25'!$E$33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 cap="rnd">
              <a:solidFill>
                <a:schemeClr val="tx1">
                  <a:alpha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'25'!$A$34:$A$81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'25'!$E$34:$E$81</c:f>
              <c:numCache>
                <c:formatCode>0.000</c:formatCode>
                <c:ptCount val="48"/>
                <c:pt idx="1">
                  <c:v>108.00241895249998</c:v>
                </c:pt>
                <c:pt idx="2">
                  <c:v>108.00241895249998</c:v>
                </c:pt>
                <c:pt idx="3">
                  <c:v>108.00241895249998</c:v>
                </c:pt>
                <c:pt idx="4">
                  <c:v>108.00241895249998</c:v>
                </c:pt>
                <c:pt idx="5">
                  <c:v>108.00241895249998</c:v>
                </c:pt>
                <c:pt idx="6">
                  <c:v>108.00241895249998</c:v>
                </c:pt>
                <c:pt idx="7">
                  <c:v>108.00241895249998</c:v>
                </c:pt>
                <c:pt idx="8">
                  <c:v>108.00241895249998</c:v>
                </c:pt>
                <c:pt idx="9">
                  <c:v>108.00241895249998</c:v>
                </c:pt>
                <c:pt idx="10">
                  <c:v>108.00241895249998</c:v>
                </c:pt>
                <c:pt idx="13">
                  <c:v>113.12617273333335</c:v>
                </c:pt>
                <c:pt idx="14">
                  <c:v>113.12617273333335</c:v>
                </c:pt>
                <c:pt idx="15">
                  <c:v>113.12617273333335</c:v>
                </c:pt>
                <c:pt idx="16">
                  <c:v>113.12617273333335</c:v>
                </c:pt>
                <c:pt idx="17">
                  <c:v>113.12617273333335</c:v>
                </c:pt>
                <c:pt idx="18">
                  <c:v>113.12617273333335</c:v>
                </c:pt>
                <c:pt idx="19">
                  <c:v>113.12617273333335</c:v>
                </c:pt>
                <c:pt idx="20">
                  <c:v>113.12617273333335</c:v>
                </c:pt>
                <c:pt idx="21">
                  <c:v>113.12617273333335</c:v>
                </c:pt>
                <c:pt idx="22">
                  <c:v>113.12617273333335</c:v>
                </c:pt>
                <c:pt idx="25">
                  <c:v>112.47551748333332</c:v>
                </c:pt>
                <c:pt idx="26">
                  <c:v>112.47551748333332</c:v>
                </c:pt>
                <c:pt idx="27">
                  <c:v>112.47551748333332</c:v>
                </c:pt>
                <c:pt idx="28">
                  <c:v>112.47551748333332</c:v>
                </c:pt>
                <c:pt idx="29">
                  <c:v>112.47551748333332</c:v>
                </c:pt>
                <c:pt idx="30">
                  <c:v>112.47551748333332</c:v>
                </c:pt>
                <c:pt idx="31">
                  <c:v>112.47551748333332</c:v>
                </c:pt>
                <c:pt idx="32">
                  <c:v>112.47551748333332</c:v>
                </c:pt>
                <c:pt idx="33">
                  <c:v>112.47551748333332</c:v>
                </c:pt>
                <c:pt idx="34">
                  <c:v>112.47551748333332</c:v>
                </c:pt>
                <c:pt idx="37">
                  <c:v>114.51909999999999</c:v>
                </c:pt>
                <c:pt idx="38">
                  <c:v>114.51909999999999</c:v>
                </c:pt>
                <c:pt idx="39">
                  <c:v>114.51909999999999</c:v>
                </c:pt>
                <c:pt idx="40">
                  <c:v>114.51909999999999</c:v>
                </c:pt>
                <c:pt idx="41">
                  <c:v>114.51909999999999</c:v>
                </c:pt>
                <c:pt idx="42">
                  <c:v>114.51909999999999</c:v>
                </c:pt>
                <c:pt idx="43">
                  <c:v>114.51909999999999</c:v>
                </c:pt>
                <c:pt idx="44">
                  <c:v>114.51909999999999</c:v>
                </c:pt>
                <c:pt idx="45">
                  <c:v>114.51909999999999</c:v>
                </c:pt>
                <c:pt idx="46">
                  <c:v>114.51909999999999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B0-4C3B-90F6-5957869BF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118720"/>
        <c:axId val="-975124160"/>
      </c:lineChart>
      <c:catAx>
        <c:axId val="-975118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2416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75124160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18720"/>
        <c:crosses val="autoZero"/>
        <c:crossBetween val="midCat"/>
        <c:majorUnit val="5"/>
        <c:minorUnit val="0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4824167978930899"/>
          <c:y val="0.57749675661901956"/>
          <c:w val="0.521829250510353"/>
          <c:h val="0.185477694826367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123825</xdr:rowOff>
    </xdr:from>
    <xdr:to>
      <xdr:col>8</xdr:col>
      <xdr:colOff>557215</xdr:colOff>
      <xdr:row>20</xdr:row>
      <xdr:rowOff>85753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B7AFD50-71F9-4B71-9EE7-78CDC1BF0195}"/>
            </a:ext>
          </a:extLst>
        </xdr:cNvPr>
        <xdr:cNvGrpSpPr/>
      </xdr:nvGrpSpPr>
      <xdr:grpSpPr>
        <a:xfrm>
          <a:off x="638175" y="704850"/>
          <a:ext cx="5691190" cy="3200428"/>
          <a:chOff x="590549" y="714375"/>
          <a:chExt cx="5595939" cy="3200428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320F2857-985A-4DBC-5C92-9F34E77B55E1}"/>
              </a:ext>
            </a:extLst>
          </xdr:cNvPr>
          <xdr:cNvGraphicFramePr>
            <a:graphicFrameLocks/>
          </xdr:cNvGraphicFramePr>
        </xdr:nvGraphicFramePr>
        <xdr:xfrm>
          <a:off x="3386088" y="714375"/>
          <a:ext cx="2800400" cy="32004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389CB422-5CBF-8315-D4CF-991F9AA0B193}"/>
              </a:ext>
            </a:extLst>
          </xdr:cNvPr>
          <xdr:cNvGraphicFramePr>
            <a:graphicFrameLocks/>
          </xdr:cNvGraphicFramePr>
        </xdr:nvGraphicFramePr>
        <xdr:xfrm>
          <a:off x="590549" y="714402"/>
          <a:ext cx="2800399" cy="32004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A$29">
        <xdr:nvSpPr>
          <xdr:cNvPr id="5" name="TextBox 1">
            <a:extLst>
              <a:ext uri="{FF2B5EF4-FFF2-40B4-BE49-F238E27FC236}">
                <a16:creationId xmlns:a16="http://schemas.microsoft.com/office/drawing/2014/main" id="{FF1CF10F-78B2-6817-9AC0-706CA68D3242}"/>
              </a:ext>
            </a:extLst>
          </xdr:cNvPr>
          <xdr:cNvSpPr txBox="1"/>
        </xdr:nvSpPr>
        <xdr:spPr>
          <a:xfrm>
            <a:off x="609600" y="3676650"/>
            <a:ext cx="5162548" cy="21415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EA9D60EF-36B2-4AC8-8683-561EACF51A2A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CD1A6F6F-05F8-0DBF-E94B-A99B25C756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12023" y="3609976"/>
            <a:ext cx="339628" cy="29075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49187</xdr:colOff>
      <xdr:row>15</xdr:row>
      <xdr:rowOff>96228</xdr:rowOff>
    </xdr:from>
    <xdr:to>
      <xdr:col>1</xdr:col>
      <xdr:colOff>322188</xdr:colOff>
      <xdr:row>18</xdr:row>
      <xdr:rowOff>35256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82E124AF-94FA-4870-AE75-ADAF02B33F0D}"/>
            </a:ext>
          </a:extLst>
        </xdr:cNvPr>
        <xdr:cNvSpPr txBox="1"/>
      </xdr:nvSpPr>
      <xdr:spPr>
        <a:xfrm>
          <a:off x="677837" y="2963253"/>
          <a:ext cx="273001" cy="510528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0.05916</cdr:x>
      <cdr:y>0</cdr:y>
    </cdr:from>
    <cdr:to>
      <cdr:x>1</cdr:x>
      <cdr:y>0.13244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3196" y="0"/>
          <a:ext cx="2754315" cy="409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cubic feet per day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0.54504</cdr:x>
      <cdr:y>0.20841</cdr:y>
    </cdr:from>
    <cdr:to>
      <cdr:x>0.82702</cdr:x>
      <cdr:y>0.53344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95597" y="644484"/>
          <a:ext cx="825500" cy="1005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9144" tIns="9144" rIns="9144" bIns="27432" rtlCol="0">
          <a:spAutoFit/>
        </a:bodyPr>
        <a:lstStyle xmlns:a="http://schemas.openxmlformats.org/drawingml/2006/main"/>
        <a:p xmlns:a="http://schemas.openxmlformats.org/drawingml/2006/main">
          <a:r>
            <a:rPr lang="en-US" sz="9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U.S. non-Gulf of Mexico </a:t>
          </a:r>
        </a:p>
        <a:p xmlns:a="http://schemas.openxmlformats.org/drawingml/2006/main">
          <a:r>
            <a:rPr lang="en-US" sz="9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U.S. Gulf of Mexico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0.66157</cdr:x>
      <cdr:y>0.11905</cdr:y>
    </cdr:from>
    <cdr:to>
      <cdr:x>0.90138</cdr:x>
      <cdr:y>0.1875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52662" y="381000"/>
          <a:ext cx="671563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0.93924</cdr:x>
      <cdr:y>0.13352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749635" cy="412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marketed natural gas production  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cubic feet per day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H26" t="str">
            <v>Federal Gulf of Mexico</v>
          </cell>
          <cell r="I26">
            <v>-2.8014948000000039E-2</v>
          </cell>
          <cell r="J26">
            <v>-0.11748106570000005</v>
          </cell>
          <cell r="K26">
            <v>-9.3670341900000009E-2</v>
          </cell>
          <cell r="L26">
            <v>7.8722651500000129E-2</v>
          </cell>
        </row>
        <row r="27">
          <cell r="H27" t="str">
            <v>U.S. excluding Gulf of Mexico</v>
          </cell>
          <cell r="I27">
            <v>5.70475042999999</v>
          </cell>
          <cell r="J27">
            <v>5.2485840000000081</v>
          </cell>
          <cell r="K27">
            <v>-0.56420108999999741</v>
          </cell>
          <cell r="L27">
            <v>2.0257070199999987</v>
          </cell>
        </row>
        <row r="28">
          <cell r="B28" t="str">
            <v>total production</v>
          </cell>
          <cell r="I28">
            <v>5.67673548199999</v>
          </cell>
          <cell r="J28">
            <v>5.1311029343000083</v>
          </cell>
          <cell r="K28">
            <v>-0.65787143189999742</v>
          </cell>
          <cell r="L28">
            <v>2.1044296714999988</v>
          </cell>
        </row>
        <row r="33">
          <cell r="E33" t="str">
            <v>annual average</v>
          </cell>
        </row>
        <row r="34">
          <cell r="A34">
            <v>2022</v>
          </cell>
          <cell r="C34">
            <v>104.36343297000001</v>
          </cell>
          <cell r="D34" t="e">
            <v>#N/A</v>
          </cell>
        </row>
        <row r="35">
          <cell r="A35">
            <v>2022</v>
          </cell>
          <cell r="C35">
            <v>104.08858029</v>
          </cell>
          <cell r="D35" t="e">
            <v>#N/A</v>
          </cell>
          <cell r="E35">
            <v>108.00241895249998</v>
          </cell>
        </row>
        <row r="36">
          <cell r="A36">
            <v>2022</v>
          </cell>
          <cell r="C36">
            <v>105.88560242</v>
          </cell>
          <cell r="D36" t="e">
            <v>#N/A</v>
          </cell>
          <cell r="E36">
            <v>108.00241895249998</v>
          </cell>
        </row>
        <row r="37">
          <cell r="A37">
            <v>2022</v>
          </cell>
          <cell r="C37">
            <v>106.64060189999999</v>
          </cell>
          <cell r="D37" t="e">
            <v>#N/A</v>
          </cell>
          <cell r="E37">
            <v>108.00241895249998</v>
          </cell>
        </row>
        <row r="38">
          <cell r="A38">
            <v>2022</v>
          </cell>
          <cell r="C38">
            <v>107.48518405999999</v>
          </cell>
          <cell r="D38" t="e">
            <v>#N/A</v>
          </cell>
          <cell r="E38">
            <v>108.00241895249998</v>
          </cell>
        </row>
        <row r="39">
          <cell r="A39">
            <v>2022</v>
          </cell>
          <cell r="C39">
            <v>107.7441848</v>
          </cell>
          <cell r="D39" t="e">
            <v>#N/A</v>
          </cell>
          <cell r="E39">
            <v>108.00241895249998</v>
          </cell>
        </row>
        <row r="40">
          <cell r="A40">
            <v>2022</v>
          </cell>
          <cell r="C40">
            <v>108.87345168</v>
          </cell>
          <cell r="D40" t="e">
            <v>#N/A</v>
          </cell>
          <cell r="E40">
            <v>108.00241895249998</v>
          </cell>
        </row>
        <row r="41">
          <cell r="A41">
            <v>2022</v>
          </cell>
          <cell r="C41">
            <v>109.43172561</v>
          </cell>
          <cell r="D41" t="e">
            <v>#N/A</v>
          </cell>
          <cell r="E41">
            <v>108.00241895249998</v>
          </cell>
        </row>
        <row r="42">
          <cell r="A42">
            <v>2022</v>
          </cell>
          <cell r="C42">
            <v>111.01379813</v>
          </cell>
          <cell r="D42" t="e">
            <v>#N/A</v>
          </cell>
          <cell r="E42">
            <v>108.00241895249998</v>
          </cell>
        </row>
        <row r="43">
          <cell r="A43">
            <v>2022</v>
          </cell>
          <cell r="C43">
            <v>110.89492432</v>
          </cell>
          <cell r="D43" t="e">
            <v>#N/A</v>
          </cell>
          <cell r="E43">
            <v>108.00241895249998</v>
          </cell>
        </row>
        <row r="44">
          <cell r="A44">
            <v>2022</v>
          </cell>
          <cell r="C44">
            <v>110.88574967</v>
          </cell>
          <cell r="D44" t="e">
            <v>#N/A</v>
          </cell>
          <cell r="E44">
            <v>108.00241895249998</v>
          </cell>
        </row>
        <row r="45">
          <cell r="A45">
            <v>2022</v>
          </cell>
          <cell r="C45">
            <v>108.72179158</v>
          </cell>
          <cell r="D45" t="e">
            <v>#N/A</v>
          </cell>
        </row>
        <row r="46">
          <cell r="A46">
            <v>2023</v>
          </cell>
          <cell r="C46">
            <v>110.60544461000001</v>
          </cell>
          <cell r="D46" t="e">
            <v>#N/A</v>
          </cell>
        </row>
        <row r="47">
          <cell r="A47">
            <v>2023</v>
          </cell>
          <cell r="C47">
            <v>110.81359239</v>
          </cell>
          <cell r="D47" t="e">
            <v>#N/A</v>
          </cell>
          <cell r="E47">
            <v>113.12617273333335</v>
          </cell>
        </row>
        <row r="48">
          <cell r="A48">
            <v>2023</v>
          </cell>
          <cell r="C48">
            <v>112.09463432</v>
          </cell>
          <cell r="D48" t="e">
            <v>#N/A</v>
          </cell>
          <cell r="E48">
            <v>113.12617273333335</v>
          </cell>
        </row>
        <row r="49">
          <cell r="A49">
            <v>2023</v>
          </cell>
          <cell r="C49">
            <v>112.06689787000001</v>
          </cell>
          <cell r="D49" t="e">
            <v>#N/A</v>
          </cell>
          <cell r="E49">
            <v>113.12617273333335</v>
          </cell>
        </row>
        <row r="50">
          <cell r="A50">
            <v>2023</v>
          </cell>
          <cell r="C50">
            <v>112.90029839</v>
          </cell>
          <cell r="D50" t="e">
            <v>#N/A</v>
          </cell>
          <cell r="E50">
            <v>113.12617273333335</v>
          </cell>
        </row>
        <row r="51">
          <cell r="A51">
            <v>2023</v>
          </cell>
          <cell r="C51">
            <v>112.51499977</v>
          </cell>
          <cell r="D51" t="e">
            <v>#N/A</v>
          </cell>
          <cell r="E51">
            <v>113.12617273333335</v>
          </cell>
        </row>
        <row r="52">
          <cell r="A52">
            <v>2023</v>
          </cell>
          <cell r="C52">
            <v>112.73555652</v>
          </cell>
          <cell r="D52" t="e">
            <v>#N/A</v>
          </cell>
          <cell r="E52">
            <v>113.12617273333335</v>
          </cell>
        </row>
        <row r="53">
          <cell r="A53">
            <v>2023</v>
          </cell>
          <cell r="C53">
            <v>113.99102803</v>
          </cell>
          <cell r="D53" t="e">
            <v>#N/A</v>
          </cell>
          <cell r="E53">
            <v>113.12617273333335</v>
          </cell>
        </row>
        <row r="54">
          <cell r="A54">
            <v>2023</v>
          </cell>
          <cell r="C54">
            <v>114.20006807</v>
          </cell>
          <cell r="D54" t="e">
            <v>#N/A</v>
          </cell>
          <cell r="E54">
            <v>113.12617273333335</v>
          </cell>
        </row>
        <row r="55">
          <cell r="A55">
            <v>2023</v>
          </cell>
          <cell r="C55">
            <v>114.08685558000001</v>
          </cell>
          <cell r="D55" t="e">
            <v>#N/A</v>
          </cell>
          <cell r="E55">
            <v>113.12617273333335</v>
          </cell>
        </row>
        <row r="56">
          <cell r="A56">
            <v>2023</v>
          </cell>
          <cell r="C56">
            <v>115.62534157</v>
          </cell>
          <cell r="D56" t="e">
            <v>#N/A</v>
          </cell>
          <cell r="E56">
            <v>113.12617273333335</v>
          </cell>
        </row>
        <row r="57">
          <cell r="A57">
            <v>2023</v>
          </cell>
          <cell r="C57">
            <v>115.87935568</v>
          </cell>
          <cell r="D57" t="e">
            <v>#N/A</v>
          </cell>
        </row>
        <row r="58">
          <cell r="A58">
            <v>2024</v>
          </cell>
          <cell r="C58">
            <v>112.0778749</v>
          </cell>
          <cell r="D58" t="e">
            <v>#N/A</v>
          </cell>
        </row>
        <row r="59">
          <cell r="A59">
            <v>2024</v>
          </cell>
          <cell r="C59">
            <v>115.17013489999999</v>
          </cell>
          <cell r="D59" t="e">
            <v>#N/A</v>
          </cell>
          <cell r="E59">
            <v>112.47551748333332</v>
          </cell>
        </row>
        <row r="60">
          <cell r="A60">
            <v>2024</v>
          </cell>
          <cell r="C60">
            <v>112.6459</v>
          </cell>
          <cell r="D60" t="e">
            <v>#N/A</v>
          </cell>
          <cell r="E60">
            <v>112.47551748333332</v>
          </cell>
        </row>
        <row r="61">
          <cell r="A61">
            <v>2024</v>
          </cell>
          <cell r="C61">
            <v>112.283</v>
          </cell>
          <cell r="D61">
            <v>112.283</v>
          </cell>
          <cell r="E61">
            <v>112.47551748333332</v>
          </cell>
        </row>
        <row r="62">
          <cell r="A62">
            <v>2024</v>
          </cell>
          <cell r="C62" t="e">
            <v>#N/A</v>
          </cell>
          <cell r="D62">
            <v>111.5809</v>
          </cell>
          <cell r="E62">
            <v>112.47551748333332</v>
          </cell>
        </row>
        <row r="63">
          <cell r="A63">
            <v>2024</v>
          </cell>
          <cell r="C63" t="e">
            <v>#N/A</v>
          </cell>
          <cell r="D63">
            <v>111.488</v>
          </cell>
          <cell r="E63">
            <v>112.47551748333332</v>
          </cell>
        </row>
        <row r="64">
          <cell r="A64">
            <v>2024</v>
          </cell>
          <cell r="C64" t="e">
            <v>#N/A</v>
          </cell>
          <cell r="D64">
            <v>111.7206</v>
          </cell>
          <cell r="E64">
            <v>112.47551748333332</v>
          </cell>
        </row>
        <row r="65">
          <cell r="A65">
            <v>2024</v>
          </cell>
          <cell r="C65" t="e">
            <v>#N/A</v>
          </cell>
          <cell r="D65">
            <v>111.6657</v>
          </cell>
          <cell r="E65">
            <v>112.47551748333332</v>
          </cell>
        </row>
        <row r="66">
          <cell r="A66">
            <v>2024</v>
          </cell>
          <cell r="C66" t="e">
            <v>#N/A</v>
          </cell>
          <cell r="D66">
            <v>112.32040000000001</v>
          </cell>
          <cell r="E66">
            <v>112.47551748333332</v>
          </cell>
        </row>
        <row r="67">
          <cell r="A67">
            <v>2024</v>
          </cell>
          <cell r="C67" t="e">
            <v>#N/A</v>
          </cell>
          <cell r="D67">
            <v>112.5718</v>
          </cell>
          <cell r="E67">
            <v>112.47551748333332</v>
          </cell>
        </row>
        <row r="68">
          <cell r="A68">
            <v>2024</v>
          </cell>
          <cell r="C68" t="e">
            <v>#N/A</v>
          </cell>
          <cell r="D68">
            <v>113.03700000000001</v>
          </cell>
          <cell r="E68">
            <v>112.47551748333332</v>
          </cell>
        </row>
        <row r="69">
          <cell r="A69">
            <v>2024</v>
          </cell>
          <cell r="C69" t="e">
            <v>#N/A</v>
          </cell>
          <cell r="D69">
            <v>113.14490000000001</v>
          </cell>
        </row>
        <row r="70">
          <cell r="A70">
            <v>2025</v>
          </cell>
          <cell r="C70" t="e">
            <v>#N/A</v>
          </cell>
          <cell r="D70">
            <v>113.95269999999999</v>
          </cell>
        </row>
        <row r="71">
          <cell r="A71">
            <v>2025</v>
          </cell>
          <cell r="C71" t="e">
            <v>#N/A</v>
          </cell>
          <cell r="D71">
            <v>112.10250000000001</v>
          </cell>
          <cell r="E71">
            <v>114.51909999999999</v>
          </cell>
        </row>
        <row r="72">
          <cell r="A72">
            <v>2025</v>
          </cell>
          <cell r="C72" t="e">
            <v>#N/A</v>
          </cell>
          <cell r="D72">
            <v>114.3036</v>
          </cell>
          <cell r="E72">
            <v>114.51909999999999</v>
          </cell>
        </row>
        <row r="73">
          <cell r="A73">
            <v>2025</v>
          </cell>
          <cell r="C73" t="e">
            <v>#N/A</v>
          </cell>
          <cell r="D73">
            <v>114.4866</v>
          </cell>
          <cell r="E73">
            <v>114.51909999999999</v>
          </cell>
        </row>
        <row r="74">
          <cell r="A74">
            <v>2025</v>
          </cell>
          <cell r="C74" t="e">
            <v>#N/A</v>
          </cell>
          <cell r="D74">
            <v>114.57470000000001</v>
          </cell>
          <cell r="E74">
            <v>114.51909999999999</v>
          </cell>
        </row>
        <row r="75">
          <cell r="A75">
            <v>2025</v>
          </cell>
          <cell r="C75" t="e">
            <v>#N/A</v>
          </cell>
          <cell r="D75">
            <v>114.85250000000001</v>
          </cell>
          <cell r="E75">
            <v>114.51909999999999</v>
          </cell>
        </row>
        <row r="76">
          <cell r="A76">
            <v>2025</v>
          </cell>
          <cell r="C76" t="e">
            <v>#N/A</v>
          </cell>
          <cell r="D76">
            <v>114.76819999999999</v>
          </cell>
          <cell r="E76">
            <v>114.51909999999999</v>
          </cell>
        </row>
        <row r="77">
          <cell r="A77">
            <v>2025</v>
          </cell>
          <cell r="C77" t="e">
            <v>#N/A</v>
          </cell>
          <cell r="D77">
            <v>114.7047</v>
          </cell>
          <cell r="E77">
            <v>114.51909999999999</v>
          </cell>
        </row>
        <row r="78">
          <cell r="A78">
            <v>2025</v>
          </cell>
          <cell r="C78" t="e">
            <v>#N/A</v>
          </cell>
          <cell r="D78">
            <v>114.6957</v>
          </cell>
          <cell r="E78">
            <v>114.51909999999999</v>
          </cell>
        </row>
        <row r="79">
          <cell r="A79">
            <v>2025</v>
          </cell>
          <cell r="C79" t="e">
            <v>#N/A</v>
          </cell>
          <cell r="D79">
            <v>114.8887</v>
          </cell>
          <cell r="E79">
            <v>114.51909999999999</v>
          </cell>
        </row>
        <row r="80">
          <cell r="A80">
            <v>2025</v>
          </cell>
          <cell r="C80" t="e">
            <v>#N/A</v>
          </cell>
          <cell r="D80">
            <v>115.26739999999999</v>
          </cell>
          <cell r="E80">
            <v>114.51909999999999</v>
          </cell>
        </row>
        <row r="81">
          <cell r="A81">
            <v>2025</v>
          </cell>
          <cell r="C81" t="e">
            <v>#N/A</v>
          </cell>
          <cell r="D81">
            <v>115.6319</v>
          </cell>
        </row>
        <row r="88">
          <cell r="B88" t="str">
            <v>Forecast</v>
          </cell>
        </row>
        <row r="89">
          <cell r="A89">
            <v>2.5</v>
          </cell>
          <cell r="B89">
            <v>-2</v>
          </cell>
        </row>
        <row r="90">
          <cell r="A90">
            <v>2.5</v>
          </cell>
          <cell r="B90">
            <v>10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D63D4-4F70-4BCD-94C4-9BC460354D94}">
  <dimension ref="A2:AB129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20.5703125" style="2" customWidth="1"/>
    <col min="3" max="13" width="9.42578125" style="2"/>
    <col min="14" max="15" width="9.42578125" style="3"/>
    <col min="16" max="16" width="9.42578125" style="2"/>
    <col min="17" max="17" width="25" style="2" customWidth="1"/>
    <col min="18" max="18" width="14.42578125" style="2" customWidth="1"/>
    <col min="19" max="26" width="9.42578125" style="2"/>
    <col min="27" max="28" width="9.42578125" style="3"/>
    <col min="29" max="16384" width="9.42578125" style="2"/>
  </cols>
  <sheetData>
    <row r="2" spans="1:18" ht="15.75" x14ac:dyDescent="0.25">
      <c r="A2" s="1" t="s">
        <v>0</v>
      </c>
    </row>
    <row r="3" spans="1:18" x14ac:dyDescent="0.25">
      <c r="A3" s="4"/>
      <c r="Q3" s="5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Q4" s="5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Q5" s="7" t="s">
        <v>1</v>
      </c>
      <c r="R5" s="8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Q6" s="9" t="s">
        <v>2</v>
      </c>
      <c r="R6" s="10" t="s">
        <v>3</v>
      </c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Q7" s="11" t="s">
        <v>4</v>
      </c>
      <c r="R7" s="12" t="s">
        <v>5</v>
      </c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Q8" s="13" t="s">
        <v>6</v>
      </c>
      <c r="R8" s="14" t="s">
        <v>7</v>
      </c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</row>
    <row r="24" spans="1:12" x14ac:dyDescent="0.25">
      <c r="C24" s="15" t="s">
        <v>8</v>
      </c>
      <c r="D24" s="15"/>
      <c r="E24" s="15"/>
      <c r="F24" s="15"/>
      <c r="G24" s="15"/>
      <c r="H24" s="16"/>
      <c r="I24" s="15" t="s">
        <v>9</v>
      </c>
      <c r="J24" s="15"/>
      <c r="K24" s="15"/>
      <c r="L24" s="15"/>
    </row>
    <row r="25" spans="1:12" x14ac:dyDescent="0.25">
      <c r="A25" s="3"/>
      <c r="B25" s="17"/>
      <c r="C25" s="18">
        <v>2021</v>
      </c>
      <c r="D25" s="18">
        <v>2022</v>
      </c>
      <c r="E25" s="18">
        <v>2023</v>
      </c>
      <c r="F25" s="18">
        <v>2024</v>
      </c>
      <c r="G25" s="18">
        <v>2025</v>
      </c>
      <c r="H25" s="19"/>
      <c r="I25" s="18">
        <v>2022</v>
      </c>
      <c r="J25" s="18">
        <v>2023</v>
      </c>
      <c r="K25" s="18">
        <v>2024</v>
      </c>
      <c r="L25" s="18">
        <v>2025</v>
      </c>
    </row>
    <row r="26" spans="1:12" x14ac:dyDescent="0.25">
      <c r="A26" s="3"/>
      <c r="B26" s="20" t="s">
        <v>2</v>
      </c>
      <c r="C26" s="21">
        <v>2.1387171425</v>
      </c>
      <c r="D26" s="21">
        <v>2.1107021945</v>
      </c>
      <c r="E26" s="21">
        <v>1.9932211287999999</v>
      </c>
      <c r="F26" s="21">
        <v>1.8995507868999999</v>
      </c>
      <c r="G26" s="21">
        <v>1.9782734384</v>
      </c>
      <c r="H26" s="22" t="s">
        <v>2</v>
      </c>
      <c r="I26" s="23">
        <f t="shared" ref="I26:L27" si="0">D26-C26</f>
        <v>-2.8014948000000039E-2</v>
      </c>
      <c r="J26" s="23">
        <f t="shared" si="0"/>
        <v>-0.11748106570000005</v>
      </c>
      <c r="K26" s="23">
        <f t="shared" si="0"/>
        <v>-9.3670341900000009E-2</v>
      </c>
      <c r="L26" s="23">
        <f t="shared" si="0"/>
        <v>7.8722651500000129E-2</v>
      </c>
    </row>
    <row r="27" spans="1:12" ht="26.25" x14ac:dyDescent="0.25">
      <c r="A27" s="3"/>
      <c r="B27" s="24" t="s">
        <v>4</v>
      </c>
      <c r="C27" s="25">
        <v>99.185118540000005</v>
      </c>
      <c r="D27" s="25">
        <v>104.88986896999999</v>
      </c>
      <c r="E27" s="25">
        <v>110.13845297</v>
      </c>
      <c r="F27" s="25">
        <v>109.57425188000001</v>
      </c>
      <c r="G27" s="25">
        <v>111.5999589</v>
      </c>
      <c r="H27" s="26" t="s">
        <v>4</v>
      </c>
      <c r="I27" s="27">
        <f t="shared" si="0"/>
        <v>5.70475042999999</v>
      </c>
      <c r="J27" s="27">
        <f t="shared" si="0"/>
        <v>5.2485840000000081</v>
      </c>
      <c r="K27" s="27">
        <f t="shared" si="0"/>
        <v>-0.56420108999999741</v>
      </c>
      <c r="L27" s="27">
        <f t="shared" si="0"/>
        <v>2.0257070199999987</v>
      </c>
    </row>
    <row r="28" spans="1:12" x14ac:dyDescent="0.25">
      <c r="A28" s="22"/>
      <c r="B28" s="20" t="s">
        <v>10</v>
      </c>
      <c r="C28" s="21">
        <f>+C27+C26</f>
        <v>101.3238356825</v>
      </c>
      <c r="D28" s="21">
        <f>+D27+D26</f>
        <v>107.0005711645</v>
      </c>
      <c r="E28" s="21">
        <f>+E27+E26</f>
        <v>112.1316740988</v>
      </c>
      <c r="F28" s="21">
        <f>+F27+F26</f>
        <v>111.4738026669</v>
      </c>
      <c r="G28" s="21">
        <f>+G27+G26</f>
        <v>113.5782323384</v>
      </c>
      <c r="H28" s="22" t="s">
        <v>11</v>
      </c>
      <c r="I28" s="28">
        <f>+SUM(I26:I27)</f>
        <v>5.67673548199999</v>
      </c>
      <c r="J28" s="28">
        <f>+SUM(J26:J27)</f>
        <v>5.1311029343000083</v>
      </c>
      <c r="K28" s="28">
        <f>+SUM(K26:K27)</f>
        <v>-0.65787143189999742</v>
      </c>
      <c r="L28" s="28">
        <f>+SUM(L26:L27)</f>
        <v>2.1044296714999988</v>
      </c>
    </row>
    <row r="29" spans="1:12" x14ac:dyDescent="0.25">
      <c r="A29" s="29" t="s">
        <v>12</v>
      </c>
      <c r="B29" s="22"/>
      <c r="C29" s="22"/>
      <c r="D29" s="30"/>
      <c r="E29" s="22"/>
      <c r="F29" s="22"/>
      <c r="G29" s="22"/>
      <c r="H29" s="22"/>
      <c r="I29" s="30"/>
      <c r="J29" s="31"/>
      <c r="K29" s="31"/>
      <c r="L29" s="31"/>
    </row>
    <row r="33" spans="1:7" x14ac:dyDescent="0.25">
      <c r="C33" s="2" t="s">
        <v>13</v>
      </c>
      <c r="D33" s="2" t="s">
        <v>14</v>
      </c>
      <c r="E33" s="32" t="s">
        <v>15</v>
      </c>
      <c r="F33" s="32" t="s">
        <v>16</v>
      </c>
    </row>
    <row r="34" spans="1:7" x14ac:dyDescent="0.25">
      <c r="A34" s="33">
        <f t="shared" ref="A34:A81" si="1">YEAR(B34)</f>
        <v>2022</v>
      </c>
      <c r="B34" s="34">
        <v>44562</v>
      </c>
      <c r="C34" s="35">
        <v>104.36343297000001</v>
      </c>
      <c r="D34" s="36" t="e">
        <v>#N/A</v>
      </c>
      <c r="E34" s="37"/>
      <c r="F34" s="37">
        <v>104.36343297000001</v>
      </c>
      <c r="G34" s="38"/>
    </row>
    <row r="35" spans="1:7" x14ac:dyDescent="0.25">
      <c r="A35" s="33">
        <f t="shared" si="1"/>
        <v>2022</v>
      </c>
      <c r="B35" s="34">
        <v>44593</v>
      </c>
      <c r="C35" s="35">
        <v>104.08858029</v>
      </c>
      <c r="D35" s="36" t="e">
        <v>#N/A</v>
      </c>
      <c r="E35" s="37">
        <f t="shared" ref="E35:E44" si="2">AVERAGEIF($A$34:$A$95,A35,$F$34:$F$95)</f>
        <v>108.00241895249998</v>
      </c>
      <c r="F35" s="37">
        <v>104.08858029</v>
      </c>
      <c r="G35" s="38"/>
    </row>
    <row r="36" spans="1:7" x14ac:dyDescent="0.25">
      <c r="A36" s="33">
        <f t="shared" si="1"/>
        <v>2022</v>
      </c>
      <c r="B36" s="34">
        <v>44621</v>
      </c>
      <c r="C36" s="35">
        <v>105.88560242</v>
      </c>
      <c r="D36" s="36" t="e">
        <v>#N/A</v>
      </c>
      <c r="E36" s="37">
        <f t="shared" si="2"/>
        <v>108.00241895249998</v>
      </c>
      <c r="F36" s="37">
        <v>105.88560242</v>
      </c>
      <c r="G36" s="38"/>
    </row>
    <row r="37" spans="1:7" x14ac:dyDescent="0.25">
      <c r="A37" s="33">
        <f t="shared" si="1"/>
        <v>2022</v>
      </c>
      <c r="B37" s="34">
        <v>44652</v>
      </c>
      <c r="C37" s="35">
        <v>106.64060189999999</v>
      </c>
      <c r="D37" s="36" t="e">
        <v>#N/A</v>
      </c>
      <c r="E37" s="37">
        <f t="shared" si="2"/>
        <v>108.00241895249998</v>
      </c>
      <c r="F37" s="37">
        <v>106.64060189999999</v>
      </c>
      <c r="G37" s="38"/>
    </row>
    <row r="38" spans="1:7" x14ac:dyDescent="0.25">
      <c r="A38" s="33">
        <f t="shared" si="1"/>
        <v>2022</v>
      </c>
      <c r="B38" s="34">
        <v>44682</v>
      </c>
      <c r="C38" s="35">
        <v>107.48518405999999</v>
      </c>
      <c r="D38" s="36" t="e">
        <v>#N/A</v>
      </c>
      <c r="E38" s="37">
        <f t="shared" si="2"/>
        <v>108.00241895249998</v>
      </c>
      <c r="F38" s="37">
        <v>107.48518405999999</v>
      </c>
      <c r="G38" s="38"/>
    </row>
    <row r="39" spans="1:7" x14ac:dyDescent="0.25">
      <c r="A39" s="33">
        <f t="shared" si="1"/>
        <v>2022</v>
      </c>
      <c r="B39" s="34">
        <v>44713</v>
      </c>
      <c r="C39" s="35">
        <v>107.7441848</v>
      </c>
      <c r="D39" s="36" t="e">
        <v>#N/A</v>
      </c>
      <c r="E39" s="37">
        <f t="shared" si="2"/>
        <v>108.00241895249998</v>
      </c>
      <c r="F39" s="37">
        <v>107.7441848</v>
      </c>
      <c r="G39" s="38"/>
    </row>
    <row r="40" spans="1:7" x14ac:dyDescent="0.25">
      <c r="A40" s="33">
        <f t="shared" si="1"/>
        <v>2022</v>
      </c>
      <c r="B40" s="34">
        <v>44743</v>
      </c>
      <c r="C40" s="35">
        <v>108.87345168</v>
      </c>
      <c r="D40" s="36" t="e">
        <v>#N/A</v>
      </c>
      <c r="E40" s="37">
        <f t="shared" si="2"/>
        <v>108.00241895249998</v>
      </c>
      <c r="F40" s="37">
        <v>108.87345168</v>
      </c>
      <c r="G40" s="38"/>
    </row>
    <row r="41" spans="1:7" x14ac:dyDescent="0.25">
      <c r="A41" s="33">
        <f t="shared" si="1"/>
        <v>2022</v>
      </c>
      <c r="B41" s="34">
        <v>44774</v>
      </c>
      <c r="C41" s="35">
        <v>109.43172561</v>
      </c>
      <c r="D41" s="36" t="e">
        <v>#N/A</v>
      </c>
      <c r="E41" s="37">
        <f t="shared" si="2"/>
        <v>108.00241895249998</v>
      </c>
      <c r="F41" s="37">
        <v>109.43172561</v>
      </c>
      <c r="G41" s="38"/>
    </row>
    <row r="42" spans="1:7" x14ac:dyDescent="0.25">
      <c r="A42" s="33">
        <f t="shared" si="1"/>
        <v>2022</v>
      </c>
      <c r="B42" s="34">
        <v>44805</v>
      </c>
      <c r="C42" s="35">
        <v>111.01379813</v>
      </c>
      <c r="D42" s="36" t="e">
        <v>#N/A</v>
      </c>
      <c r="E42" s="37">
        <f t="shared" si="2"/>
        <v>108.00241895249998</v>
      </c>
      <c r="F42" s="37">
        <v>111.01379813</v>
      </c>
      <c r="G42" s="38"/>
    </row>
    <row r="43" spans="1:7" x14ac:dyDescent="0.25">
      <c r="A43" s="33">
        <f t="shared" si="1"/>
        <v>2022</v>
      </c>
      <c r="B43" s="34">
        <v>44835</v>
      </c>
      <c r="C43" s="35">
        <v>110.89492432</v>
      </c>
      <c r="D43" s="36" t="e">
        <v>#N/A</v>
      </c>
      <c r="E43" s="37">
        <f t="shared" si="2"/>
        <v>108.00241895249998</v>
      </c>
      <c r="F43" s="37">
        <v>110.89492432</v>
      </c>
      <c r="G43" s="38"/>
    </row>
    <row r="44" spans="1:7" x14ac:dyDescent="0.25">
      <c r="A44" s="33">
        <f t="shared" si="1"/>
        <v>2022</v>
      </c>
      <c r="B44" s="34">
        <v>44866</v>
      </c>
      <c r="C44" s="35">
        <v>110.88574967</v>
      </c>
      <c r="D44" s="36" t="e">
        <v>#N/A</v>
      </c>
      <c r="E44" s="37">
        <f t="shared" si="2"/>
        <v>108.00241895249998</v>
      </c>
      <c r="F44" s="37">
        <v>110.88574967</v>
      </c>
      <c r="G44" s="38"/>
    </row>
    <row r="45" spans="1:7" x14ac:dyDescent="0.25">
      <c r="A45" s="33">
        <f t="shared" si="1"/>
        <v>2022</v>
      </c>
      <c r="B45" s="34">
        <v>44896</v>
      </c>
      <c r="C45" s="35">
        <v>108.72179158</v>
      </c>
      <c r="D45" s="36" t="e">
        <v>#N/A</v>
      </c>
      <c r="E45" s="37"/>
      <c r="F45" s="37">
        <v>108.72179158</v>
      </c>
      <c r="G45" s="38"/>
    </row>
    <row r="46" spans="1:7" x14ac:dyDescent="0.25">
      <c r="A46" s="33">
        <f t="shared" si="1"/>
        <v>2023</v>
      </c>
      <c r="B46" s="34">
        <v>44927</v>
      </c>
      <c r="C46" s="35">
        <v>110.60544461000001</v>
      </c>
      <c r="D46" s="36" t="e">
        <v>#N/A</v>
      </c>
      <c r="E46" s="37"/>
      <c r="F46" s="37">
        <v>110.60544461000001</v>
      </c>
      <c r="G46" s="38"/>
    </row>
    <row r="47" spans="1:7" x14ac:dyDescent="0.25">
      <c r="A47" s="33">
        <f t="shared" si="1"/>
        <v>2023</v>
      </c>
      <c r="B47" s="34">
        <v>44958</v>
      </c>
      <c r="C47" s="35">
        <v>110.81359239</v>
      </c>
      <c r="D47" s="36" t="e">
        <v>#N/A</v>
      </c>
      <c r="E47" s="37">
        <f>AVERAGEIF($A$34:$A$95,A47,$F$34:$F$95)</f>
        <v>113.12617273333335</v>
      </c>
      <c r="F47" s="37">
        <v>110.81359239</v>
      </c>
      <c r="G47" s="38"/>
    </row>
    <row r="48" spans="1:7" x14ac:dyDescent="0.25">
      <c r="A48" s="33">
        <f t="shared" si="1"/>
        <v>2023</v>
      </c>
      <c r="B48" s="34">
        <v>44986</v>
      </c>
      <c r="C48" s="35">
        <v>112.09463432</v>
      </c>
      <c r="D48" s="36" t="e">
        <v>#N/A</v>
      </c>
      <c r="E48" s="37">
        <f t="shared" ref="E48:E56" si="3">AVERAGEIF($A$34:$A$95,A48,$F$34:$F$95)</f>
        <v>113.12617273333335</v>
      </c>
      <c r="F48" s="37">
        <v>112.09463432</v>
      </c>
      <c r="G48" s="38"/>
    </row>
    <row r="49" spans="1:7" x14ac:dyDescent="0.25">
      <c r="A49" s="33">
        <f t="shared" si="1"/>
        <v>2023</v>
      </c>
      <c r="B49" s="34">
        <v>45017</v>
      </c>
      <c r="C49" s="35">
        <v>112.06689787000001</v>
      </c>
      <c r="D49" s="36" t="e">
        <v>#N/A</v>
      </c>
      <c r="E49" s="37">
        <f t="shared" si="3"/>
        <v>113.12617273333335</v>
      </c>
      <c r="F49" s="37">
        <v>112.06689787000001</v>
      </c>
      <c r="G49" s="38"/>
    </row>
    <row r="50" spans="1:7" x14ac:dyDescent="0.25">
      <c r="A50" s="33">
        <f t="shared" si="1"/>
        <v>2023</v>
      </c>
      <c r="B50" s="34">
        <v>45047</v>
      </c>
      <c r="C50" s="35">
        <v>112.90029839</v>
      </c>
      <c r="D50" s="36" t="e">
        <v>#N/A</v>
      </c>
      <c r="E50" s="37">
        <f t="shared" si="3"/>
        <v>113.12617273333335</v>
      </c>
      <c r="F50" s="37">
        <v>112.90029839</v>
      </c>
      <c r="G50" s="38"/>
    </row>
    <row r="51" spans="1:7" x14ac:dyDescent="0.25">
      <c r="A51" s="33">
        <f t="shared" si="1"/>
        <v>2023</v>
      </c>
      <c r="B51" s="34">
        <v>45078</v>
      </c>
      <c r="C51" s="35">
        <v>112.51499977</v>
      </c>
      <c r="D51" s="36" t="e">
        <v>#N/A</v>
      </c>
      <c r="E51" s="37">
        <f t="shared" si="3"/>
        <v>113.12617273333335</v>
      </c>
      <c r="F51" s="37">
        <v>112.51499977</v>
      </c>
      <c r="G51" s="38"/>
    </row>
    <row r="52" spans="1:7" x14ac:dyDescent="0.25">
      <c r="A52" s="33">
        <f t="shared" si="1"/>
        <v>2023</v>
      </c>
      <c r="B52" s="34">
        <v>45108</v>
      </c>
      <c r="C52" s="35">
        <v>112.73555652</v>
      </c>
      <c r="D52" s="36" t="e">
        <v>#N/A</v>
      </c>
      <c r="E52" s="37">
        <f t="shared" si="3"/>
        <v>113.12617273333335</v>
      </c>
      <c r="F52" s="37">
        <v>112.73555652</v>
      </c>
      <c r="G52" s="38"/>
    </row>
    <row r="53" spans="1:7" x14ac:dyDescent="0.25">
      <c r="A53" s="33">
        <f t="shared" si="1"/>
        <v>2023</v>
      </c>
      <c r="B53" s="34">
        <v>45139</v>
      </c>
      <c r="C53" s="35">
        <v>113.99102803</v>
      </c>
      <c r="D53" s="36" t="e">
        <v>#N/A</v>
      </c>
      <c r="E53" s="37">
        <f t="shared" si="3"/>
        <v>113.12617273333335</v>
      </c>
      <c r="F53" s="37">
        <v>113.99102803</v>
      </c>
      <c r="G53" s="38"/>
    </row>
    <row r="54" spans="1:7" x14ac:dyDescent="0.25">
      <c r="A54" s="33">
        <f t="shared" si="1"/>
        <v>2023</v>
      </c>
      <c r="B54" s="34">
        <v>45170</v>
      </c>
      <c r="C54" s="35">
        <v>114.20006807</v>
      </c>
      <c r="D54" s="36" t="e">
        <v>#N/A</v>
      </c>
      <c r="E54" s="37">
        <f t="shared" si="3"/>
        <v>113.12617273333335</v>
      </c>
      <c r="F54" s="37">
        <v>114.20006807</v>
      </c>
      <c r="G54" s="38"/>
    </row>
    <row r="55" spans="1:7" x14ac:dyDescent="0.25">
      <c r="A55" s="33">
        <f t="shared" si="1"/>
        <v>2023</v>
      </c>
      <c r="B55" s="34">
        <v>45200</v>
      </c>
      <c r="C55" s="35">
        <v>114.08685558000001</v>
      </c>
      <c r="D55" s="36" t="e">
        <v>#N/A</v>
      </c>
      <c r="E55" s="37">
        <f t="shared" si="3"/>
        <v>113.12617273333335</v>
      </c>
      <c r="F55" s="37">
        <v>114.08685558000001</v>
      </c>
      <c r="G55" s="38"/>
    </row>
    <row r="56" spans="1:7" x14ac:dyDescent="0.25">
      <c r="A56" s="33">
        <f t="shared" si="1"/>
        <v>2023</v>
      </c>
      <c r="B56" s="34">
        <v>45231</v>
      </c>
      <c r="C56" s="35">
        <v>115.62534157</v>
      </c>
      <c r="D56" s="36" t="e">
        <v>#N/A</v>
      </c>
      <c r="E56" s="37">
        <f t="shared" si="3"/>
        <v>113.12617273333335</v>
      </c>
      <c r="F56" s="37">
        <v>115.62534157</v>
      </c>
      <c r="G56" s="38"/>
    </row>
    <row r="57" spans="1:7" x14ac:dyDescent="0.25">
      <c r="A57" s="33">
        <f t="shared" si="1"/>
        <v>2023</v>
      </c>
      <c r="B57" s="34">
        <v>45261</v>
      </c>
      <c r="C57" s="35">
        <v>115.87935568</v>
      </c>
      <c r="D57" s="36" t="e">
        <v>#N/A</v>
      </c>
      <c r="E57" s="37"/>
      <c r="F57" s="37">
        <v>115.87935568</v>
      </c>
      <c r="G57" s="38"/>
    </row>
    <row r="58" spans="1:7" x14ac:dyDescent="0.25">
      <c r="A58" s="33">
        <f t="shared" si="1"/>
        <v>2024</v>
      </c>
      <c r="B58" s="34">
        <v>45292</v>
      </c>
      <c r="C58" s="35">
        <v>112.0778749</v>
      </c>
      <c r="D58" s="36" t="e">
        <v>#N/A</v>
      </c>
      <c r="E58" s="37"/>
      <c r="F58" s="37">
        <v>112.0778749</v>
      </c>
      <c r="G58" s="38"/>
    </row>
    <row r="59" spans="1:7" x14ac:dyDescent="0.25">
      <c r="A59" s="33">
        <f t="shared" si="1"/>
        <v>2024</v>
      </c>
      <c r="B59" s="34">
        <v>45323</v>
      </c>
      <c r="C59" s="35">
        <v>115.17013489999999</v>
      </c>
      <c r="D59" s="36" t="e">
        <v>#N/A</v>
      </c>
      <c r="E59" s="37">
        <f>AVERAGEIF($A$34:$A$95,A59,$F$34:$F$95)</f>
        <v>112.47551748333332</v>
      </c>
      <c r="F59" s="37">
        <v>115.17013489999999</v>
      </c>
      <c r="G59" s="38"/>
    </row>
    <row r="60" spans="1:7" x14ac:dyDescent="0.25">
      <c r="A60" s="33">
        <f t="shared" si="1"/>
        <v>2024</v>
      </c>
      <c r="B60" s="34">
        <v>45352</v>
      </c>
      <c r="C60" s="35">
        <v>112.6459</v>
      </c>
      <c r="D60" s="36" t="e">
        <v>#N/A</v>
      </c>
      <c r="E60" s="37">
        <f t="shared" ref="E60:E68" si="4">AVERAGEIF($A$34:$A$95,A60,$F$34:$F$95)</f>
        <v>112.47551748333332</v>
      </c>
      <c r="F60" s="37">
        <v>112.6459</v>
      </c>
      <c r="G60" s="38"/>
    </row>
    <row r="61" spans="1:7" x14ac:dyDescent="0.25">
      <c r="A61" s="33">
        <f t="shared" si="1"/>
        <v>2024</v>
      </c>
      <c r="B61" s="34">
        <v>45383</v>
      </c>
      <c r="C61" s="35">
        <v>112.283</v>
      </c>
      <c r="D61" s="36">
        <v>112.283</v>
      </c>
      <c r="E61" s="37">
        <f t="shared" si="4"/>
        <v>112.47551748333332</v>
      </c>
      <c r="F61" s="37">
        <v>112.283</v>
      </c>
      <c r="G61" s="38"/>
    </row>
    <row r="62" spans="1:7" x14ac:dyDescent="0.25">
      <c r="A62" s="33">
        <f t="shared" si="1"/>
        <v>2024</v>
      </c>
      <c r="B62" s="34">
        <v>45413</v>
      </c>
      <c r="C62" s="35" t="e">
        <v>#N/A</v>
      </c>
      <c r="D62" s="36">
        <v>111.5809</v>
      </c>
      <c r="E62" s="37">
        <f t="shared" si="4"/>
        <v>112.47551748333332</v>
      </c>
      <c r="F62" s="37">
        <v>111.5809</v>
      </c>
      <c r="G62" s="38"/>
    </row>
    <row r="63" spans="1:7" x14ac:dyDescent="0.25">
      <c r="A63" s="33">
        <f t="shared" si="1"/>
        <v>2024</v>
      </c>
      <c r="B63" s="34">
        <v>45444</v>
      </c>
      <c r="C63" s="35" t="e">
        <v>#N/A</v>
      </c>
      <c r="D63" s="36">
        <v>111.488</v>
      </c>
      <c r="E63" s="37">
        <f t="shared" si="4"/>
        <v>112.47551748333332</v>
      </c>
      <c r="F63" s="37">
        <v>111.488</v>
      </c>
      <c r="G63" s="38"/>
    </row>
    <row r="64" spans="1:7" x14ac:dyDescent="0.25">
      <c r="A64" s="33">
        <f t="shared" si="1"/>
        <v>2024</v>
      </c>
      <c r="B64" s="34">
        <v>45474</v>
      </c>
      <c r="C64" s="35" t="e">
        <v>#N/A</v>
      </c>
      <c r="D64" s="36">
        <v>111.7206</v>
      </c>
      <c r="E64" s="37">
        <f t="shared" si="4"/>
        <v>112.47551748333332</v>
      </c>
      <c r="F64" s="37">
        <v>111.7206</v>
      </c>
      <c r="G64" s="38"/>
    </row>
    <row r="65" spans="1:7" x14ac:dyDescent="0.25">
      <c r="A65" s="33">
        <f t="shared" si="1"/>
        <v>2024</v>
      </c>
      <c r="B65" s="34">
        <v>45505</v>
      </c>
      <c r="C65" s="35" t="e">
        <v>#N/A</v>
      </c>
      <c r="D65" s="36">
        <v>111.6657</v>
      </c>
      <c r="E65" s="37">
        <f t="shared" si="4"/>
        <v>112.47551748333332</v>
      </c>
      <c r="F65" s="37">
        <v>111.6657</v>
      </c>
      <c r="G65" s="38"/>
    </row>
    <row r="66" spans="1:7" x14ac:dyDescent="0.25">
      <c r="A66" s="33">
        <f t="shared" si="1"/>
        <v>2024</v>
      </c>
      <c r="B66" s="34">
        <v>45536</v>
      </c>
      <c r="C66" s="35" t="e">
        <v>#N/A</v>
      </c>
      <c r="D66" s="36">
        <v>112.32040000000001</v>
      </c>
      <c r="E66" s="37">
        <f t="shared" si="4"/>
        <v>112.47551748333332</v>
      </c>
      <c r="F66" s="37">
        <v>112.32040000000001</v>
      </c>
      <c r="G66" s="38"/>
    </row>
    <row r="67" spans="1:7" x14ac:dyDescent="0.25">
      <c r="A67" s="33">
        <f t="shared" si="1"/>
        <v>2024</v>
      </c>
      <c r="B67" s="34">
        <v>45566</v>
      </c>
      <c r="C67" s="35" t="e">
        <v>#N/A</v>
      </c>
      <c r="D67" s="36">
        <v>112.5718</v>
      </c>
      <c r="E67" s="37">
        <f t="shared" si="4"/>
        <v>112.47551748333332</v>
      </c>
      <c r="F67" s="37">
        <v>112.5718</v>
      </c>
      <c r="G67" s="38"/>
    </row>
    <row r="68" spans="1:7" x14ac:dyDescent="0.25">
      <c r="A68" s="33">
        <f t="shared" si="1"/>
        <v>2024</v>
      </c>
      <c r="B68" s="34">
        <v>45597</v>
      </c>
      <c r="C68" s="35" t="e">
        <v>#N/A</v>
      </c>
      <c r="D68" s="36">
        <v>113.03700000000001</v>
      </c>
      <c r="E68" s="37">
        <f t="shared" si="4"/>
        <v>112.47551748333332</v>
      </c>
      <c r="F68" s="37">
        <v>113.03700000000001</v>
      </c>
      <c r="G68" s="38"/>
    </row>
    <row r="69" spans="1:7" x14ac:dyDescent="0.25">
      <c r="A69" s="33">
        <f t="shared" si="1"/>
        <v>2024</v>
      </c>
      <c r="B69" s="34">
        <v>45627</v>
      </c>
      <c r="C69" s="35" t="e">
        <v>#N/A</v>
      </c>
      <c r="D69" s="36">
        <v>113.14490000000001</v>
      </c>
      <c r="E69" s="37"/>
      <c r="F69" s="37">
        <v>113.14490000000001</v>
      </c>
      <c r="G69" s="38"/>
    </row>
    <row r="70" spans="1:7" x14ac:dyDescent="0.25">
      <c r="A70" s="33">
        <f t="shared" si="1"/>
        <v>2025</v>
      </c>
      <c r="B70" s="34">
        <v>45658</v>
      </c>
      <c r="C70" s="35" t="e">
        <v>#N/A</v>
      </c>
      <c r="D70" s="36">
        <v>113.95269999999999</v>
      </c>
      <c r="E70" s="37"/>
      <c r="F70" s="37">
        <v>113.95269999999999</v>
      </c>
      <c r="G70" s="38"/>
    </row>
    <row r="71" spans="1:7" x14ac:dyDescent="0.25">
      <c r="A71" s="33">
        <f t="shared" si="1"/>
        <v>2025</v>
      </c>
      <c r="B71" s="34">
        <v>45689</v>
      </c>
      <c r="C71" s="35" t="e">
        <v>#N/A</v>
      </c>
      <c r="D71" s="36">
        <v>112.10250000000001</v>
      </c>
      <c r="E71" s="37">
        <f>AVERAGEIF($A$34:$A$95,A71,$F$34:$F$95)</f>
        <v>114.51909999999999</v>
      </c>
      <c r="F71" s="37">
        <v>112.10250000000001</v>
      </c>
      <c r="G71" s="38"/>
    </row>
    <row r="72" spans="1:7" x14ac:dyDescent="0.25">
      <c r="A72" s="33">
        <f t="shared" si="1"/>
        <v>2025</v>
      </c>
      <c r="B72" s="34">
        <v>45717</v>
      </c>
      <c r="C72" s="35" t="e">
        <v>#N/A</v>
      </c>
      <c r="D72" s="36">
        <v>114.3036</v>
      </c>
      <c r="E72" s="37">
        <f t="shared" ref="E72:E80" si="5">AVERAGEIF($A$34:$A$95,A72,$F$34:$F$95)</f>
        <v>114.51909999999999</v>
      </c>
      <c r="F72" s="37">
        <v>114.3036</v>
      </c>
      <c r="G72" s="38"/>
    </row>
    <row r="73" spans="1:7" x14ac:dyDescent="0.25">
      <c r="A73" s="33">
        <f t="shared" si="1"/>
        <v>2025</v>
      </c>
      <c r="B73" s="34">
        <v>45748</v>
      </c>
      <c r="C73" s="35" t="e">
        <v>#N/A</v>
      </c>
      <c r="D73" s="36">
        <v>114.4866</v>
      </c>
      <c r="E73" s="37">
        <f t="shared" si="5"/>
        <v>114.51909999999999</v>
      </c>
      <c r="F73" s="37">
        <v>114.4866</v>
      </c>
      <c r="G73" s="38"/>
    </row>
    <row r="74" spans="1:7" x14ac:dyDescent="0.25">
      <c r="A74" s="33">
        <f t="shared" si="1"/>
        <v>2025</v>
      </c>
      <c r="B74" s="34">
        <v>45778</v>
      </c>
      <c r="C74" s="35" t="e">
        <v>#N/A</v>
      </c>
      <c r="D74" s="36">
        <v>114.57470000000001</v>
      </c>
      <c r="E74" s="37">
        <f t="shared" si="5"/>
        <v>114.51909999999999</v>
      </c>
      <c r="F74" s="37">
        <v>114.57470000000001</v>
      </c>
      <c r="G74" s="38"/>
    </row>
    <row r="75" spans="1:7" x14ac:dyDescent="0.25">
      <c r="A75" s="33">
        <f t="shared" si="1"/>
        <v>2025</v>
      </c>
      <c r="B75" s="34">
        <v>45809</v>
      </c>
      <c r="C75" s="35" t="e">
        <v>#N/A</v>
      </c>
      <c r="D75" s="36">
        <v>114.85250000000001</v>
      </c>
      <c r="E75" s="37">
        <f t="shared" si="5"/>
        <v>114.51909999999999</v>
      </c>
      <c r="F75" s="37">
        <v>114.85250000000001</v>
      </c>
      <c r="G75" s="38"/>
    </row>
    <row r="76" spans="1:7" x14ac:dyDescent="0.25">
      <c r="A76" s="33">
        <f t="shared" si="1"/>
        <v>2025</v>
      </c>
      <c r="B76" s="34">
        <v>45839</v>
      </c>
      <c r="C76" s="35" t="e">
        <v>#N/A</v>
      </c>
      <c r="D76" s="36">
        <v>114.76819999999999</v>
      </c>
      <c r="E76" s="37">
        <f t="shared" si="5"/>
        <v>114.51909999999999</v>
      </c>
      <c r="F76" s="37">
        <v>114.76819999999999</v>
      </c>
      <c r="G76" s="38"/>
    </row>
    <row r="77" spans="1:7" x14ac:dyDescent="0.25">
      <c r="A77" s="33">
        <f t="shared" si="1"/>
        <v>2025</v>
      </c>
      <c r="B77" s="34">
        <v>45870</v>
      </c>
      <c r="C77" s="35" t="e">
        <v>#N/A</v>
      </c>
      <c r="D77" s="36">
        <v>114.7047</v>
      </c>
      <c r="E77" s="37">
        <f t="shared" si="5"/>
        <v>114.51909999999999</v>
      </c>
      <c r="F77" s="37">
        <v>114.7047</v>
      </c>
      <c r="G77" s="38"/>
    </row>
    <row r="78" spans="1:7" x14ac:dyDescent="0.25">
      <c r="A78" s="33">
        <f t="shared" si="1"/>
        <v>2025</v>
      </c>
      <c r="B78" s="34">
        <v>45901</v>
      </c>
      <c r="C78" s="35" t="e">
        <v>#N/A</v>
      </c>
      <c r="D78" s="36">
        <v>114.6957</v>
      </c>
      <c r="E78" s="37">
        <f t="shared" si="5"/>
        <v>114.51909999999999</v>
      </c>
      <c r="F78" s="37">
        <v>114.6957</v>
      </c>
      <c r="G78" s="38"/>
    </row>
    <row r="79" spans="1:7" x14ac:dyDescent="0.25">
      <c r="A79" s="33">
        <f t="shared" si="1"/>
        <v>2025</v>
      </c>
      <c r="B79" s="34">
        <v>45931</v>
      </c>
      <c r="C79" s="35" t="e">
        <v>#N/A</v>
      </c>
      <c r="D79" s="36">
        <v>114.8887</v>
      </c>
      <c r="E79" s="37">
        <f t="shared" si="5"/>
        <v>114.51909999999999</v>
      </c>
      <c r="F79" s="37">
        <v>114.8887</v>
      </c>
      <c r="G79" s="38"/>
    </row>
    <row r="80" spans="1:7" x14ac:dyDescent="0.25">
      <c r="A80" s="33">
        <f t="shared" si="1"/>
        <v>2025</v>
      </c>
      <c r="B80" s="34">
        <v>45962</v>
      </c>
      <c r="C80" s="35" t="e">
        <v>#N/A</v>
      </c>
      <c r="D80" s="36">
        <v>115.26739999999999</v>
      </c>
      <c r="E80" s="37">
        <f t="shared" si="5"/>
        <v>114.51909999999999</v>
      </c>
      <c r="F80" s="37">
        <v>115.26739999999999</v>
      </c>
      <c r="G80" s="38"/>
    </row>
    <row r="81" spans="1:7" x14ac:dyDescent="0.25">
      <c r="A81" s="33">
        <f t="shared" si="1"/>
        <v>2025</v>
      </c>
      <c r="B81" s="34">
        <v>45992</v>
      </c>
      <c r="C81" s="35" t="e">
        <v>#N/A</v>
      </c>
      <c r="D81" s="36">
        <v>115.6319</v>
      </c>
      <c r="E81" s="37"/>
      <c r="F81" s="37">
        <v>115.6319</v>
      </c>
      <c r="G81" s="38"/>
    </row>
    <row r="82" spans="1:7" x14ac:dyDescent="0.25">
      <c r="A82" s="33"/>
      <c r="B82" s="34"/>
      <c r="C82" s="33"/>
      <c r="D82" s="37"/>
      <c r="E82" s="33"/>
      <c r="F82" s="37"/>
      <c r="G82" s="38"/>
    </row>
    <row r="83" spans="1:7" x14ac:dyDescent="0.25">
      <c r="A83" s="33"/>
      <c r="B83" s="34"/>
      <c r="C83" s="33"/>
      <c r="D83" s="37"/>
      <c r="E83" s="33"/>
      <c r="F83" s="37"/>
      <c r="G83" s="38"/>
    </row>
    <row r="84" spans="1:7" x14ac:dyDescent="0.25">
      <c r="A84" s="33"/>
      <c r="B84" s="34"/>
      <c r="C84" s="33"/>
      <c r="D84" s="37"/>
      <c r="E84" s="33"/>
      <c r="F84" s="37"/>
      <c r="G84" s="38"/>
    </row>
    <row r="85" spans="1:7" x14ac:dyDescent="0.25">
      <c r="A85" s="33"/>
      <c r="B85" s="34"/>
      <c r="C85" s="33"/>
      <c r="D85" s="37"/>
      <c r="E85" s="33"/>
      <c r="F85" s="37"/>
      <c r="G85" s="38"/>
    </row>
    <row r="86" spans="1:7" x14ac:dyDescent="0.25">
      <c r="A86" s="33"/>
      <c r="B86" s="34"/>
      <c r="C86" s="33"/>
      <c r="D86" s="37"/>
      <c r="E86" s="33"/>
      <c r="F86" s="37"/>
      <c r="G86" s="38"/>
    </row>
    <row r="87" spans="1:7" x14ac:dyDescent="0.25">
      <c r="A87" s="33"/>
      <c r="B87" s="34"/>
      <c r="C87" s="33"/>
      <c r="D87" s="37"/>
      <c r="E87" s="33"/>
      <c r="F87" s="37"/>
      <c r="G87" s="38"/>
    </row>
    <row r="88" spans="1:7" x14ac:dyDescent="0.25">
      <c r="A88" s="39"/>
      <c r="B88" s="39" t="s">
        <v>17</v>
      </c>
      <c r="C88" s="33"/>
      <c r="D88" s="37"/>
      <c r="E88" s="33"/>
      <c r="F88" s="37"/>
      <c r="G88" s="38"/>
    </row>
    <row r="89" spans="1:7" x14ac:dyDescent="0.25">
      <c r="A89" s="22">
        <v>2.5</v>
      </c>
      <c r="B89" s="40">
        <v>-2</v>
      </c>
      <c r="C89" s="33"/>
      <c r="D89" s="37"/>
      <c r="E89" s="33"/>
      <c r="F89" s="37"/>
      <c r="G89" s="38"/>
    </row>
    <row r="90" spans="1:7" x14ac:dyDescent="0.25">
      <c r="A90" s="22">
        <v>2.5</v>
      </c>
      <c r="B90" s="40">
        <v>10</v>
      </c>
      <c r="C90" s="33"/>
      <c r="D90" s="37"/>
      <c r="E90" s="33"/>
      <c r="F90" s="37"/>
      <c r="G90" s="38"/>
    </row>
    <row r="91" spans="1:7" x14ac:dyDescent="0.25">
      <c r="B91" s="41"/>
      <c r="D91" s="42"/>
      <c r="F91" s="42"/>
      <c r="G91" s="38"/>
    </row>
    <row r="92" spans="1:7" x14ac:dyDescent="0.25">
      <c r="B92" s="41"/>
      <c r="D92" s="42"/>
      <c r="F92" s="42"/>
      <c r="G92" s="38"/>
    </row>
    <row r="93" spans="1:7" x14ac:dyDescent="0.25">
      <c r="B93" s="41"/>
      <c r="D93" s="42"/>
      <c r="F93" s="42"/>
      <c r="G93" s="38"/>
    </row>
    <row r="94" spans="1:7" x14ac:dyDescent="0.25">
      <c r="B94" s="41"/>
      <c r="D94" s="42"/>
      <c r="F94" s="42"/>
      <c r="G94" s="38"/>
    </row>
    <row r="95" spans="1:7" x14ac:dyDescent="0.25">
      <c r="B95" s="41"/>
      <c r="D95" s="42"/>
      <c r="F95" s="42"/>
      <c r="G95" s="38"/>
    </row>
    <row r="96" spans="1:7" x14ac:dyDescent="0.25">
      <c r="F96" s="42"/>
      <c r="G96" s="38"/>
    </row>
    <row r="97" spans="6:7" x14ac:dyDescent="0.25">
      <c r="F97" s="42"/>
      <c r="G97" s="38"/>
    </row>
    <row r="98" spans="6:7" x14ac:dyDescent="0.25">
      <c r="F98" s="42"/>
      <c r="G98" s="38"/>
    </row>
    <row r="99" spans="6:7" x14ac:dyDescent="0.25">
      <c r="F99" s="42"/>
      <c r="G99" s="38"/>
    </row>
    <row r="100" spans="6:7" x14ac:dyDescent="0.25">
      <c r="F100" s="42"/>
      <c r="G100" s="38"/>
    </row>
    <row r="101" spans="6:7" x14ac:dyDescent="0.25">
      <c r="F101" s="42"/>
      <c r="G101" s="38"/>
    </row>
    <row r="102" spans="6:7" x14ac:dyDescent="0.25">
      <c r="F102" s="42"/>
      <c r="G102" s="38"/>
    </row>
    <row r="103" spans="6:7" x14ac:dyDescent="0.25">
      <c r="F103" s="42"/>
      <c r="G103" s="38"/>
    </row>
    <row r="104" spans="6:7" x14ac:dyDescent="0.25">
      <c r="F104" s="42"/>
      <c r="G104" s="38"/>
    </row>
    <row r="105" spans="6:7" x14ac:dyDescent="0.25">
      <c r="F105" s="42"/>
    </row>
    <row r="106" spans="6:7" x14ac:dyDescent="0.25">
      <c r="F106" s="42"/>
    </row>
    <row r="107" spans="6:7" x14ac:dyDescent="0.25">
      <c r="F107" s="42"/>
    </row>
    <row r="108" spans="6:7" x14ac:dyDescent="0.25">
      <c r="F108" s="42"/>
    </row>
    <row r="109" spans="6:7" x14ac:dyDescent="0.25">
      <c r="F109" s="42"/>
    </row>
    <row r="110" spans="6:7" x14ac:dyDescent="0.25">
      <c r="F110" s="42"/>
    </row>
    <row r="111" spans="6:7" x14ac:dyDescent="0.25">
      <c r="F111" s="42"/>
    </row>
    <row r="112" spans="6:7" x14ac:dyDescent="0.25">
      <c r="F112" s="42"/>
    </row>
    <row r="113" spans="6:6" x14ac:dyDescent="0.25">
      <c r="F113" s="42"/>
    </row>
    <row r="114" spans="6:6" x14ac:dyDescent="0.25">
      <c r="F114" s="42"/>
    </row>
    <row r="115" spans="6:6" x14ac:dyDescent="0.25">
      <c r="F115" s="42"/>
    </row>
    <row r="116" spans="6:6" x14ac:dyDescent="0.25">
      <c r="F116" s="42"/>
    </row>
    <row r="117" spans="6:6" x14ac:dyDescent="0.25">
      <c r="F117" s="42"/>
    </row>
    <row r="118" spans="6:6" x14ac:dyDescent="0.25">
      <c r="F118" s="42"/>
    </row>
    <row r="119" spans="6:6" x14ac:dyDescent="0.25">
      <c r="F119" s="42"/>
    </row>
    <row r="120" spans="6:6" x14ac:dyDescent="0.25">
      <c r="F120" s="42"/>
    </row>
    <row r="121" spans="6:6" x14ac:dyDescent="0.25">
      <c r="F121" s="42"/>
    </row>
    <row r="122" spans="6:6" x14ac:dyDescent="0.25">
      <c r="F122" s="42"/>
    </row>
    <row r="123" spans="6:6" x14ac:dyDescent="0.25">
      <c r="F123" s="42"/>
    </row>
    <row r="124" spans="6:6" x14ac:dyDescent="0.25">
      <c r="F124" s="42"/>
    </row>
    <row r="125" spans="6:6" x14ac:dyDescent="0.25">
      <c r="F125" s="42"/>
    </row>
    <row r="126" spans="6:6" x14ac:dyDescent="0.25">
      <c r="F126" s="42"/>
    </row>
    <row r="127" spans="6:6" x14ac:dyDescent="0.25">
      <c r="F127" s="42"/>
    </row>
    <row r="128" spans="6:6" x14ac:dyDescent="0.25">
      <c r="F128" s="42"/>
    </row>
    <row r="129" spans="6:6" x14ac:dyDescent="0.25">
      <c r="F129" s="42"/>
    </row>
  </sheetData>
  <mergeCells count="2">
    <mergeCell ref="C24:G24"/>
    <mergeCell ref="I24:L24"/>
  </mergeCells>
  <conditionalFormatting sqref="C34:D81">
    <cfRule type="expression" dxfId="0" priority="1" stopIfTrue="1">
      <formula>ISNA(C34)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2024-05-06T21:12:35Z</dcterms:created>
  <dcterms:modified xsi:type="dcterms:W3CDTF">2024-05-06T21:13:07Z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{1E68B670-91B7-46AE-99D8-19E8B19F9B22}</vt:lpwstr>
  </property>
</Properties>
</file>