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35C7819E-533C-4600-A9CB-6A1DC1E6F365}" xr6:coauthVersionLast="47" xr6:coauthVersionMax="47" xr10:uidLastSave="{00000000-0000-0000-0000-000000000000}"/>
  <bookViews>
    <workbookView xWindow="4845" yWindow="4845" windowWidth="21600" windowHeight="13635" xr2:uid="{3B00C59E-46D2-4454-8E73-E9E289CC3062}"/>
  </bookViews>
  <sheets>
    <sheet name="24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6" i="2" l="1"/>
  <c r="L56" i="2"/>
  <c r="J56" i="2"/>
  <c r="C56" i="2"/>
  <c r="M55" i="2"/>
  <c r="L55" i="2"/>
  <c r="J55" i="2"/>
  <c r="C55" i="2"/>
  <c r="M54" i="2"/>
  <c r="L54" i="2"/>
  <c r="J54" i="2"/>
  <c r="C54" i="2"/>
  <c r="M53" i="2"/>
  <c r="L53" i="2"/>
  <c r="J53" i="2"/>
  <c r="C53" i="2"/>
  <c r="B53" i="2"/>
  <c r="M52" i="2"/>
  <c r="L52" i="2"/>
  <c r="J52" i="2"/>
  <c r="C52" i="2"/>
  <c r="M51" i="2"/>
  <c r="L51" i="2"/>
  <c r="J51" i="2"/>
  <c r="C51" i="2"/>
  <c r="M50" i="2"/>
  <c r="L50" i="2"/>
  <c r="J50" i="2"/>
  <c r="C50" i="2"/>
  <c r="M49" i="2"/>
  <c r="L49" i="2"/>
  <c r="J49" i="2"/>
  <c r="C49" i="2"/>
  <c r="B49" i="2"/>
  <c r="M48" i="2"/>
  <c r="L48" i="2"/>
  <c r="J48" i="2"/>
  <c r="C48" i="2"/>
  <c r="M47" i="2"/>
  <c r="L47" i="2"/>
  <c r="J47" i="2"/>
  <c r="C47" i="2"/>
  <c r="M46" i="2"/>
  <c r="L46" i="2"/>
  <c r="J46" i="2"/>
  <c r="C46" i="2"/>
  <c r="M45" i="2"/>
  <c r="L45" i="2"/>
  <c r="J45" i="2"/>
  <c r="C45" i="2"/>
  <c r="B45" i="2"/>
  <c r="M44" i="2"/>
  <c r="L44" i="2"/>
  <c r="J44" i="2"/>
  <c r="C44" i="2"/>
  <c r="M43" i="2"/>
  <c r="L43" i="2"/>
  <c r="J43" i="2"/>
  <c r="C43" i="2"/>
  <c r="M42" i="2"/>
  <c r="L42" i="2"/>
  <c r="J42" i="2"/>
  <c r="C42" i="2"/>
  <c r="M41" i="2"/>
  <c r="L41" i="2"/>
  <c r="J41" i="2"/>
  <c r="C41" i="2"/>
  <c r="B41" i="2"/>
  <c r="M40" i="2"/>
  <c r="L40" i="2"/>
  <c r="J40" i="2"/>
  <c r="C40" i="2"/>
  <c r="M39" i="2"/>
  <c r="L39" i="2"/>
  <c r="J39" i="2"/>
  <c r="C39" i="2"/>
  <c r="M38" i="2"/>
  <c r="L38" i="2"/>
  <c r="J38" i="2"/>
  <c r="C38" i="2"/>
  <c r="M37" i="2"/>
  <c r="L37" i="2"/>
  <c r="J37" i="2"/>
  <c r="C37" i="2"/>
  <c r="B37" i="2"/>
  <c r="M36" i="2"/>
  <c r="L36" i="2"/>
  <c r="J36" i="2"/>
  <c r="C36" i="2"/>
  <c r="M35" i="2"/>
  <c r="L35" i="2"/>
  <c r="J35" i="2"/>
  <c r="C35" i="2"/>
  <c r="M34" i="2"/>
  <c r="L34" i="2"/>
  <c r="J34" i="2"/>
  <c r="C34" i="2"/>
  <c r="M33" i="2"/>
  <c r="L33" i="2"/>
  <c r="J33" i="2"/>
  <c r="C33" i="2"/>
  <c r="B33" i="2"/>
  <c r="M32" i="2"/>
  <c r="L32" i="2"/>
  <c r="J32" i="2"/>
  <c r="C32" i="2"/>
  <c r="M31" i="2"/>
  <c r="L31" i="2"/>
  <c r="J31" i="2"/>
  <c r="C31" i="2"/>
  <c r="M30" i="2"/>
  <c r="L30" i="2"/>
  <c r="J30" i="2"/>
  <c r="C30" i="2"/>
  <c r="M29" i="2"/>
  <c r="L29" i="2"/>
  <c r="J29" i="2"/>
  <c r="C29" i="2"/>
  <c r="B29" i="2"/>
</calcChain>
</file>

<file path=xl/sharedStrings.xml><?xml version="1.0" encoding="utf-8"?>
<sst xmlns="http://schemas.openxmlformats.org/spreadsheetml/2006/main" count="57" uniqueCount="54">
  <si>
    <t xml:space="preserve"> </t>
  </si>
  <si>
    <t>U.S. Energy Information Administration, Short-Term Energy Outlook, May 2024</t>
  </si>
  <si>
    <t>Series names for chart</t>
  </si>
  <si>
    <t>U.S. dry natural gas production</t>
  </si>
  <si>
    <t>NGPRPUS</t>
  </si>
  <si>
    <t>U.S.  natural gas gross imports</t>
  </si>
  <si>
    <t>NGIMPUS</t>
  </si>
  <si>
    <t>balancing item</t>
  </si>
  <si>
    <t>BALIT</t>
  </si>
  <si>
    <t>U.S.  natural gas consumption</t>
  </si>
  <si>
    <t>NGTCPUS</t>
  </si>
  <si>
    <t>U.S.  natural gas gross exports</t>
  </si>
  <si>
    <t>NGEXPUS</t>
  </si>
  <si>
    <t>net storage withdrawals</t>
  </si>
  <si>
    <t>NGNWPUS</t>
  </si>
  <si>
    <t>Quarter</t>
  </si>
  <si>
    <t>Date</t>
  </si>
  <si>
    <t xml:space="preserve"> dry gas production</t>
  </si>
  <si>
    <t>gross imports</t>
  </si>
  <si>
    <t>consumption</t>
  </si>
  <si>
    <t>gross exports</t>
  </si>
  <si>
    <t>net imports</t>
  </si>
  <si>
    <t>net storage draws only</t>
  </si>
  <si>
    <t>net storage builds only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</si>
  <si>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</si>
  <si>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</si>
  <si>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</si>
  <si>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</si>
  <si>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</si>
  <si>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</si>
  <si>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</si>
  <si>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</si>
  <si>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</si>
  <si>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</si>
  <si>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</si>
  <si>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</si>
  <si>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2022-Q1</t>
  </si>
  <si>
    <t>2022-Q2</t>
  </si>
  <si>
    <t>2022-Q3</t>
  </si>
  <si>
    <t>2022-Q4</t>
  </si>
  <si>
    <t>2023-Q1</t>
  </si>
  <si>
    <t>2023-Q2</t>
  </si>
  <si>
    <t>2023-Q3</t>
  </si>
  <si>
    <t>2023-Q4</t>
  </si>
  <si>
    <t>2024-Q1</t>
  </si>
  <si>
    <t>2024-Q2</t>
  </si>
  <si>
    <t>2024-Q3</t>
  </si>
  <si>
    <t>2024-Q4</t>
  </si>
  <si>
    <t>2025-Q1</t>
  </si>
  <si>
    <t>2025-Q2</t>
  </si>
  <si>
    <t>2025-Q3</t>
  </si>
  <si>
    <t>2025-Q4</t>
  </si>
  <si>
    <t>Data source: U.S. Energy Information Administration, Short-Term Energy Outlook, May 2024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</si>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</sst>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Courier"/>
      <family val="3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1">
    <xf numFmtId="0" fontId="0" fillId="0" borderId="0" xfId="0"/>
    <xf numFmtId="0" fontId="2" fillId="0" borderId="0" xfId="1"/>
    <xf numFmtId="164" fontId="3" fillId="0" borderId="0" xfId="1" applyNumberFormat="1" applyFont="1"/>
    <xf numFmtId="0" fontId="4" fillId="0" borderId="0" xfId="1" applyFont="1"/>
    <xf numFmtId="0" fontId="5" fillId="0" borderId="0" xfId="2" applyAlignment="1" applyProtection="1"/>
    <xf numFmtId="0" fontId="2" fillId="2" borderId="0" xfId="1" applyFill="1"/>
    <xf numFmtId="0" fontId="2" fillId="0" borderId="0" xfId="1" applyAlignment="1">
      <alignment horizontal="right"/>
    </xf>
    <xf numFmtId="0" fontId="6" fillId="0" borderId="1" xfId="1" applyFont="1" applyBorder="1"/>
    <xf numFmtId="0" fontId="2" fillId="0" borderId="2" xfId="1" applyBorder="1"/>
    <xf numFmtId="0" fontId="2" fillId="0" borderId="3" xfId="1" applyBorder="1"/>
    <xf numFmtId="0" fontId="8" fillId="3" borderId="4" xfId="3" applyFont="1" applyFill="1" applyBorder="1"/>
    <xf numFmtId="0" fontId="2" fillId="0" borderId="5" xfId="1" applyBorder="1"/>
    <xf numFmtId="0" fontId="8" fillId="3" borderId="6" xfId="3" applyFont="1" applyFill="1" applyBorder="1"/>
    <xf numFmtId="0" fontId="2" fillId="0" borderId="7" xfId="1" applyBorder="1"/>
    <xf numFmtId="0" fontId="8" fillId="3" borderId="8" xfId="3" applyFont="1" applyFill="1" applyBorder="1"/>
    <xf numFmtId="0" fontId="2" fillId="0" borderId="0" xfId="1" applyAlignment="1">
      <alignment horizontal="center"/>
    </xf>
    <xf numFmtId="0" fontId="1" fillId="0" borderId="9" xfId="1" applyFont="1" applyBorder="1" applyAlignment="1">
      <alignment horizontal="right"/>
    </xf>
    <xf numFmtId="0" fontId="1" fillId="0" borderId="0" xfId="1" applyFont="1"/>
    <xf numFmtId="0" fontId="1" fillId="0" borderId="9" xfId="1" applyFont="1" applyBorder="1"/>
    <xf numFmtId="0" fontId="1" fillId="0" borderId="9" xfId="1" applyFont="1" applyBorder="1" applyAlignment="1">
      <alignment horizontal="center" wrapText="1"/>
    </xf>
    <xf numFmtId="0" fontId="1" fillId="0" borderId="9" xfId="1" applyFont="1" applyBorder="1" applyAlignment="1">
      <alignment wrapText="1"/>
    </xf>
    <xf numFmtId="0" fontId="2" fillId="0" borderId="10" xfId="1" applyBorder="1" applyAlignment="1">
      <alignment horizontal="center"/>
    </xf>
    <xf numFmtId="14" fontId="2" fillId="0" borderId="0" xfId="1" applyNumberFormat="1" applyAlignment="1">
      <alignment horizontal="right"/>
    </xf>
    <xf numFmtId="2" fontId="2" fillId="0" borderId="0" xfId="1" applyNumberFormat="1"/>
    <xf numFmtId="0" fontId="2" fillId="0" borderId="0" xfId="1" applyAlignment="1">
      <alignment horizontal="center"/>
    </xf>
    <xf numFmtId="0" fontId="2" fillId="0" borderId="9" xfId="1" applyBorder="1" applyAlignment="1">
      <alignment horizontal="right"/>
    </xf>
    <xf numFmtId="0" fontId="2" fillId="0" borderId="9" xfId="1" applyBorder="1" applyAlignment="1">
      <alignment horizontal="center"/>
    </xf>
    <xf numFmtId="14" fontId="2" fillId="0" borderId="9" xfId="1" applyNumberFormat="1" applyBorder="1" applyAlignment="1">
      <alignment horizontal="right"/>
    </xf>
    <xf numFmtId="2" fontId="2" fillId="0" borderId="9" xfId="1" applyNumberFormat="1" applyBorder="1"/>
    <xf numFmtId="0" fontId="1" fillId="0" borderId="0" xfId="1" quotePrefix="1" applyFont="1"/>
    <xf numFmtId="1" fontId="2" fillId="0" borderId="0" xfId="1" applyNumberFormat="1"/>
  </cellXfs>
  <cellStyles count="4">
    <cellStyle name="Hyperlink" xfId="2" builtinId="8"/>
    <cellStyle name="Normal" xfId="0" builtinId="0"/>
    <cellStyle name="Normal 2" xfId="1" xr:uid="{A0FE00BF-6358-41EC-9ABE-896344BCB90F}"/>
    <cellStyle name="Normal_us_ng" xfId="3" xr:uid="{4C045340-3ECE-441A-ACFE-50049C1D44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968596105876234E-2"/>
          <c:y val="5.6329251350020211E-2"/>
          <c:w val="0.86425059586052189"/>
          <c:h val="0.70708312664504747"/>
        </c:manualLayout>
      </c:layout>
      <c:barChart>
        <c:barDir val="col"/>
        <c:grouping val="clustered"/>
        <c:varyColors val="0"/>
        <c:ser>
          <c:idx val="8"/>
          <c:order val="8"/>
          <c:tx>
            <c:v>net storage builds</c:v>
          </c:tx>
          <c:spPr>
            <a:solidFill>
              <a:schemeClr val="accent4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'24'!$A$29:$A$56</c:f>
              <c:strCache>
                <c:ptCount val="28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  <c:pt idx="24">
                  <c:v>2025-Q1</c:v>
                </c:pt>
                <c:pt idx="25">
                  <c:v>2025-Q2</c:v>
                </c:pt>
                <c:pt idx="26">
                  <c:v>2025-Q3</c:v>
                </c:pt>
                <c:pt idx="27">
                  <c:v>2025-Q4</c:v>
                </c:pt>
              </c:strCache>
            </c:strRef>
          </c:cat>
          <c:val>
            <c:numRef>
              <c:f>'24'!$M$29:$M$56</c:f>
              <c:numCache>
                <c:formatCode>0.00</c:formatCode>
                <c:ptCount val="28"/>
                <c:pt idx="0">
                  <c:v>0</c:v>
                </c:pt>
                <c:pt idx="1">
                  <c:v>14.381978022</c:v>
                </c:pt>
                <c:pt idx="2">
                  <c:v>10.651054348000001</c:v>
                </c:pt>
                <c:pt idx="3">
                  <c:v>0</c:v>
                </c:pt>
                <c:pt idx="4">
                  <c:v>0</c:v>
                </c:pt>
                <c:pt idx="5">
                  <c:v>12.401681319</c:v>
                </c:pt>
                <c:pt idx="6">
                  <c:v>7.8881195652000002</c:v>
                </c:pt>
                <c:pt idx="7">
                  <c:v>0</c:v>
                </c:pt>
                <c:pt idx="8">
                  <c:v>0</c:v>
                </c:pt>
                <c:pt idx="9">
                  <c:v>9.4169120879000001</c:v>
                </c:pt>
                <c:pt idx="10">
                  <c:v>8.0113913043</c:v>
                </c:pt>
                <c:pt idx="11">
                  <c:v>0</c:v>
                </c:pt>
                <c:pt idx="12">
                  <c:v>0</c:v>
                </c:pt>
                <c:pt idx="13">
                  <c:v>10.595945055</c:v>
                </c:pt>
                <c:pt idx="14">
                  <c:v>9.1959456522000007</c:v>
                </c:pt>
                <c:pt idx="15">
                  <c:v>0</c:v>
                </c:pt>
                <c:pt idx="16">
                  <c:v>0</c:v>
                </c:pt>
                <c:pt idx="17">
                  <c:v>11.710604396000001</c:v>
                </c:pt>
                <c:pt idx="18">
                  <c:v>6.3815217391000001</c:v>
                </c:pt>
                <c:pt idx="19">
                  <c:v>0</c:v>
                </c:pt>
                <c:pt idx="20">
                  <c:v>0</c:v>
                </c:pt>
                <c:pt idx="21">
                  <c:v>11.183675729999999</c:v>
                </c:pt>
                <c:pt idx="22">
                  <c:v>5.9442079564999997</c:v>
                </c:pt>
                <c:pt idx="23">
                  <c:v>0</c:v>
                </c:pt>
                <c:pt idx="24">
                  <c:v>0</c:v>
                </c:pt>
                <c:pt idx="25">
                  <c:v>11.601311319000001</c:v>
                </c:pt>
                <c:pt idx="26">
                  <c:v>5.8428523804000001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DB-45B2-A899-4405DD2CB476}"/>
            </c:ext>
          </c:extLst>
        </c:ser>
        <c:ser>
          <c:idx val="9"/>
          <c:order val="9"/>
          <c:tx>
            <c:v>net storage witdrawals</c:v>
          </c:tx>
          <c:spPr>
            <a:solidFill>
              <a:schemeClr val="accent5"/>
            </a:solidFill>
            <a:ln>
              <a:noFill/>
            </a:ln>
          </c:spPr>
          <c:invertIfNegative val="0"/>
          <c:cat>
            <c:strRef>
              <c:f>'24'!$A$29:$A$56</c:f>
              <c:strCache>
                <c:ptCount val="28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  <c:pt idx="24">
                  <c:v>2025-Q1</c:v>
                </c:pt>
                <c:pt idx="25">
                  <c:v>2025-Q2</c:v>
                </c:pt>
                <c:pt idx="26">
                  <c:v>2025-Q3</c:v>
                </c:pt>
                <c:pt idx="27">
                  <c:v>2025-Q4</c:v>
                </c:pt>
              </c:strCache>
            </c:strRef>
          </c:cat>
          <c:val>
            <c:numRef>
              <c:f>'24'!$L$29:$L$56</c:f>
              <c:numCache>
                <c:formatCode>0.00</c:formatCode>
                <c:ptCount val="28"/>
                <c:pt idx="0">
                  <c:v>-17.271044444000001</c:v>
                </c:pt>
                <c:pt idx="1">
                  <c:v>0</c:v>
                </c:pt>
                <c:pt idx="2">
                  <c:v>0</c:v>
                </c:pt>
                <c:pt idx="3">
                  <c:v>-2.5090326087000001</c:v>
                </c:pt>
                <c:pt idx="4">
                  <c:v>-12.957142856999999</c:v>
                </c:pt>
                <c:pt idx="5">
                  <c:v>0</c:v>
                </c:pt>
                <c:pt idx="6">
                  <c:v>0</c:v>
                </c:pt>
                <c:pt idx="7">
                  <c:v>-5.3847391303999999</c:v>
                </c:pt>
                <c:pt idx="8">
                  <c:v>-17.528411111</c:v>
                </c:pt>
                <c:pt idx="9">
                  <c:v>0</c:v>
                </c:pt>
                <c:pt idx="10">
                  <c:v>0</c:v>
                </c:pt>
                <c:pt idx="11">
                  <c:v>-1.0811086957</c:v>
                </c:pt>
                <c:pt idx="12">
                  <c:v>-20.629522221999999</c:v>
                </c:pt>
                <c:pt idx="13">
                  <c:v>0</c:v>
                </c:pt>
                <c:pt idx="14">
                  <c:v>0</c:v>
                </c:pt>
                <c:pt idx="15">
                  <c:v>-2.5449347825999999</c:v>
                </c:pt>
                <c:pt idx="16">
                  <c:v>-11.958911111000001</c:v>
                </c:pt>
                <c:pt idx="17">
                  <c:v>0</c:v>
                </c:pt>
                <c:pt idx="18">
                  <c:v>0</c:v>
                </c:pt>
                <c:pt idx="19">
                  <c:v>-0.29425000000000001</c:v>
                </c:pt>
                <c:pt idx="20">
                  <c:v>-12.838416013</c:v>
                </c:pt>
                <c:pt idx="21">
                  <c:v>0</c:v>
                </c:pt>
                <c:pt idx="22">
                  <c:v>0</c:v>
                </c:pt>
                <c:pt idx="23">
                  <c:v>-3.6136217391000001</c:v>
                </c:pt>
                <c:pt idx="24">
                  <c:v>-14.825580588999999</c:v>
                </c:pt>
                <c:pt idx="25">
                  <c:v>0</c:v>
                </c:pt>
                <c:pt idx="26">
                  <c:v>0</c:v>
                </c:pt>
                <c:pt idx="27">
                  <c:v>-4.0578350978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DB-45B2-A899-4405DD2CB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100"/>
        <c:axId val="-975116544"/>
        <c:axId val="-975126336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5116544"/>
        <c:axId val="-97512633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World production</c:v>
                </c:tx>
                <c:spPr>
                  <a:ln>
                    <a:solidFill>
                      <a:schemeClr val="accent1"/>
                    </a:solidFill>
                  </a:ln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'24'!$A$29:$A$56</c15:sqref>
                        </c15:formulaRef>
                      </c:ext>
                    </c:extLst>
                    <c:strCache>
                      <c:ptCount val="28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  <c:pt idx="24">
                        <c:v>2025-Q1</c:v>
                      </c:pt>
                      <c:pt idx="25">
                        <c:v>2025-Q2</c:v>
                      </c:pt>
                      <c:pt idx="26">
                        <c:v>2025-Q3</c:v>
                      </c:pt>
                      <c:pt idx="27">
                        <c:v>2025-Q4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'24'!$E$29:$E$56</c15:sqref>
                        </c15:formulaRef>
                      </c:ext>
                    </c:extLst>
                    <c:numCache>
                      <c:formatCode>0.00</c:formatCode>
                      <c:ptCount val="28"/>
                      <c:pt idx="0">
                        <c:v>89.794122221999999</c:v>
                      </c:pt>
                      <c:pt idx="1">
                        <c:v>91.257362637</c:v>
                      </c:pt>
                      <c:pt idx="2">
                        <c:v>93.763630434999996</c:v>
                      </c:pt>
                      <c:pt idx="3">
                        <c:v>96.596423912999995</c:v>
                      </c:pt>
                      <c:pt idx="4">
                        <c:v>96.051703297000003</c:v>
                      </c:pt>
                      <c:pt idx="5">
                        <c:v>91.061505495000006</c:v>
                      </c:pt>
                      <c:pt idx="6">
                        <c:v>90.669608695999997</c:v>
                      </c:pt>
                      <c:pt idx="7">
                        <c:v>91.763217390999998</c:v>
                      </c:pt>
                      <c:pt idx="8">
                        <c:v>90.822333333000003</c:v>
                      </c:pt>
                      <c:pt idx="9">
                        <c:v>94.124329669999995</c:v>
                      </c:pt>
                      <c:pt idx="10">
                        <c:v>95.156804347999994</c:v>
                      </c:pt>
                      <c:pt idx="11">
                        <c:v>98.212184782999998</c:v>
                      </c:pt>
                      <c:pt idx="12">
                        <c:v>96.627866667000006</c:v>
                      </c:pt>
                      <c:pt idx="13">
                        <c:v>98.923560440000003</c:v>
                      </c:pt>
                      <c:pt idx="14">
                        <c:v>101.19847826</c:v>
                      </c:pt>
                      <c:pt idx="15">
                        <c:v>101.56744565</c:v>
                      </c:pt>
                      <c:pt idx="16">
                        <c:v>102.26363333</c:v>
                      </c:pt>
                      <c:pt idx="17">
                        <c:v>103.15780220000001</c:v>
                      </c:pt>
                      <c:pt idx="18">
                        <c:v>104.12497826000001</c:v>
                      </c:pt>
                      <c:pt idx="19">
                        <c:v>105.56627174</c:v>
                      </c:pt>
                      <c:pt idx="20">
                        <c:v>104.00633297</c:v>
                      </c:pt>
                      <c:pt idx="21">
                        <c:v>102.27356484000001</c:v>
                      </c:pt>
                      <c:pt idx="22">
                        <c:v>102.38024022</c:v>
                      </c:pt>
                      <c:pt idx="23">
                        <c:v>103.31278261</c:v>
                      </c:pt>
                      <c:pt idx="24">
                        <c:v>103.84485222000001</c:v>
                      </c:pt>
                      <c:pt idx="25">
                        <c:v>104.88733077000001</c:v>
                      </c:pt>
                      <c:pt idx="26">
                        <c:v>104.96597065</c:v>
                      </c:pt>
                      <c:pt idx="27">
                        <c:v>105.45955326000001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FCDB-45B2-A899-4405DD2CB476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v>World consumption</c:v>
                </c:tx>
                <c:spPr>
                  <a:ln>
                    <a:solidFill>
                      <a:schemeClr val="accent6"/>
                    </a:solidFill>
                  </a:ln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'24'!$A$29:$A$56</c15:sqref>
                        </c15:formulaRef>
                      </c:ext>
                    </c:extLst>
                    <c:strCache>
                      <c:ptCount val="28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  <c:pt idx="24">
                        <c:v>2025-Q1</c:v>
                      </c:pt>
                      <c:pt idx="25">
                        <c:v>2025-Q2</c:v>
                      </c:pt>
                      <c:pt idx="26">
                        <c:v>2025-Q3</c:v>
                      </c:pt>
                      <c:pt idx="27">
                        <c:v>2025-Q4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'24'!$H$29:$H$56</c15:sqref>
                        </c15:formulaRef>
                      </c:ext>
                    </c:extLst>
                    <c:numCache>
                      <c:formatCode>0.00</c:formatCode>
                      <c:ptCount val="28"/>
                      <c:pt idx="0">
                        <c:v>104.12478889</c:v>
                      </c:pt>
                      <c:pt idx="1">
                        <c:v>71.051758242000005</c:v>
                      </c:pt>
                      <c:pt idx="2">
                        <c:v>76.457391303999998</c:v>
                      </c:pt>
                      <c:pt idx="3">
                        <c:v>89.793630434999997</c:v>
                      </c:pt>
                      <c:pt idx="4">
                        <c:v>100.16534066</c:v>
                      </c:pt>
                      <c:pt idx="5">
                        <c:v>71.147945054999994</c:v>
                      </c:pt>
                      <c:pt idx="6">
                        <c:v>76.407923913000005</c:v>
                      </c:pt>
                      <c:pt idx="7">
                        <c:v>86.469597825999998</c:v>
                      </c:pt>
                      <c:pt idx="8">
                        <c:v>100.78931111</c:v>
                      </c:pt>
                      <c:pt idx="9">
                        <c:v>72.857934065999999</c:v>
                      </c:pt>
                      <c:pt idx="10">
                        <c:v>76.000728261000006</c:v>
                      </c:pt>
                      <c:pt idx="11">
                        <c:v>86.440489130000003</c:v>
                      </c:pt>
                      <c:pt idx="12">
                        <c:v>104.81111111</c:v>
                      </c:pt>
                      <c:pt idx="13">
                        <c:v>76.028186813000005</c:v>
                      </c:pt>
                      <c:pt idx="14">
                        <c:v>80.762358696000007</c:v>
                      </c:pt>
                      <c:pt idx="15">
                        <c:v>92.462217390999996</c:v>
                      </c:pt>
                      <c:pt idx="16">
                        <c:v>102.99135189</c:v>
                      </c:pt>
                      <c:pt idx="17">
                        <c:v>78.040325933999995</c:v>
                      </c:pt>
                      <c:pt idx="18">
                        <c:v>83.868397228000006</c:v>
                      </c:pt>
                      <c:pt idx="19">
                        <c:v>91.668036999999998</c:v>
                      </c:pt>
                      <c:pt idx="20">
                        <c:v>103.73599016</c:v>
                      </c:pt>
                      <c:pt idx="21">
                        <c:v>76.656735165000001</c:v>
                      </c:pt>
                      <c:pt idx="22">
                        <c:v>84.079900652000006</c:v>
                      </c:pt>
                      <c:pt idx="23">
                        <c:v>92.804463260999995</c:v>
                      </c:pt>
                      <c:pt idx="24">
                        <c:v>104.57313610999999</c:v>
                      </c:pt>
                      <c:pt idx="25">
                        <c:v>77.316667033000002</c:v>
                      </c:pt>
                      <c:pt idx="26">
                        <c:v>83.718742282999997</c:v>
                      </c:pt>
                      <c:pt idx="27">
                        <c:v>93.132411086999994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CDB-45B2-A899-4405DD2CB476}"/>
                  </c:ext>
                </c:extLst>
              </c15:ser>
            </c15:filteredLineSeries>
            <c15:filteredLineSeries>
              <c15:ser>
                <c:idx val="2"/>
                <c:order val="3"/>
                <c:tx>
                  <c:v>gross imports</c:v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'24'!$A$29:$A$56</c15:sqref>
                        </c15:formulaRef>
                      </c:ext>
                    </c:extLst>
                    <c:strCache>
                      <c:ptCount val="28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  <c:pt idx="24">
                        <c:v>2025-Q1</c:v>
                      </c:pt>
                      <c:pt idx="25">
                        <c:v>2025-Q2</c:v>
                      </c:pt>
                      <c:pt idx="26">
                        <c:v>2025-Q3</c:v>
                      </c:pt>
                      <c:pt idx="27">
                        <c:v>2025-Q4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'24'!$F$29:$F$56</c15:sqref>
                        </c15:formulaRef>
                      </c:ext>
                    </c:extLst>
                    <c:numCache>
                      <c:formatCode>0.00</c:formatCode>
                      <c:ptCount val="28"/>
                      <c:pt idx="0">
                        <c:v>8.6357701444000003</c:v>
                      </c:pt>
                      <c:pt idx="1">
                        <c:v>6.7623325164999999</c:v>
                      </c:pt>
                      <c:pt idx="2">
                        <c:v>7.1605461848000003</c:v>
                      </c:pt>
                      <c:pt idx="3">
                        <c:v>7.5038555109000002</c:v>
                      </c:pt>
                      <c:pt idx="4">
                        <c:v>7.8421954945000003</c:v>
                      </c:pt>
                      <c:pt idx="5">
                        <c:v>6.1982936923</c:v>
                      </c:pt>
                      <c:pt idx="6">
                        <c:v>6.4782173478000002</c:v>
                      </c:pt>
                      <c:pt idx="7">
                        <c:v>7.3640721957000004</c:v>
                      </c:pt>
                      <c:pt idx="8">
                        <c:v>8.8296274888999999</c:v>
                      </c:pt>
                      <c:pt idx="9">
                        <c:v>6.8254648571000001</c:v>
                      </c:pt>
                      <c:pt idx="10">
                        <c:v>7.2711268151999997</c:v>
                      </c:pt>
                      <c:pt idx="11">
                        <c:v>7.8612327826000001</c:v>
                      </c:pt>
                      <c:pt idx="12">
                        <c:v>9.0413863778000003</c:v>
                      </c:pt>
                      <c:pt idx="13">
                        <c:v>7.7448291647999996</c:v>
                      </c:pt>
                      <c:pt idx="14">
                        <c:v>7.9022582283</c:v>
                      </c:pt>
                      <c:pt idx="15">
                        <c:v>8.4635667935000001</c:v>
                      </c:pt>
                      <c:pt idx="16">
                        <c:v>8.5408796222000003</c:v>
                      </c:pt>
                      <c:pt idx="17">
                        <c:v>7.3416162856999998</c:v>
                      </c:pt>
                      <c:pt idx="18">
                        <c:v>7.9623520978000002</c:v>
                      </c:pt>
                      <c:pt idx="19">
                        <c:v>8.2606864783000002</c:v>
                      </c:pt>
                      <c:pt idx="20">
                        <c:v>9.0987095384999996</c:v>
                      </c:pt>
                      <c:pt idx="21">
                        <c:v>6.9656153407000003</c:v>
                      </c:pt>
                      <c:pt idx="22">
                        <c:v>7.2635885761000001</c:v>
                      </c:pt>
                      <c:pt idx="23">
                        <c:v>7.5379040870000003</c:v>
                      </c:pt>
                      <c:pt idx="24">
                        <c:v>8.3813414110999993</c:v>
                      </c:pt>
                      <c:pt idx="25">
                        <c:v>7.0157762418000003</c:v>
                      </c:pt>
                      <c:pt idx="26">
                        <c:v>7.2827392608999997</c:v>
                      </c:pt>
                      <c:pt idx="27">
                        <c:v>7.5393808804000004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FCDB-45B2-A899-4405DD2CB476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v>storage withdrawals</c:v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'24'!$A$29:$A$56</c15:sqref>
                        </c15:formulaRef>
                      </c:ext>
                    </c:extLst>
                    <c:strCache>
                      <c:ptCount val="28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  <c:pt idx="24">
                        <c:v>2025-Q1</c:v>
                      </c:pt>
                      <c:pt idx="25">
                        <c:v>2025-Q2</c:v>
                      </c:pt>
                      <c:pt idx="26">
                        <c:v>2025-Q3</c:v>
                      </c:pt>
                      <c:pt idx="27">
                        <c:v>2025-Q4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'24'!$L$29:$L$56</c15:sqref>
                        </c15:formulaRef>
                      </c:ext>
                    </c:extLst>
                    <c:numCache>
                      <c:formatCode>0.00</c:formatCode>
                      <c:ptCount val="28"/>
                      <c:pt idx="0">
                        <c:v>-17.271044444000001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-2.5090326087000001</c:v>
                      </c:pt>
                      <c:pt idx="4">
                        <c:v>-12.957142856999999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-5.3847391303999999</c:v>
                      </c:pt>
                      <c:pt idx="8">
                        <c:v>-17.528411111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-1.0811086957</c:v>
                      </c:pt>
                      <c:pt idx="12">
                        <c:v>-20.629522221999999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-2.5449347825999999</c:v>
                      </c:pt>
                      <c:pt idx="16">
                        <c:v>-11.958911111000001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-0.29425000000000001</c:v>
                      </c:pt>
                      <c:pt idx="20">
                        <c:v>-12.838416013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-3.6136217391000001</c:v>
                      </c:pt>
                      <c:pt idx="24">
                        <c:v>-14.825580588999999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-4.0578350978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FCDB-45B2-A899-4405DD2CB476}"/>
                  </c:ext>
                </c:extLst>
              </c15:ser>
            </c15:filteredLineSeries>
          </c:ext>
        </c:extLst>
      </c:lineChart>
      <c:scatterChart>
        <c:scatterStyle val="lineMarker"/>
        <c:varyColors val="0"/>
        <c:ser>
          <c:idx val="3"/>
          <c:order val="2"/>
          <c:tx>
            <c:strRef>
              <c:f>'24'!$B$59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DB-45B2-A899-4405DD2CB476}"/>
                </c:ext>
              </c:extLst>
            </c:dLbl>
            <c:dLbl>
              <c:idx val="1"/>
              <c:layout>
                <c:manualLayout>
                  <c:x val="3.4816400476688249E-2"/>
                  <c:y val="4.4838853749428483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forecast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FCDB-45B2-A899-4405DD2CB4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aseline="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'24'!$A$63:$A$64</c:f>
              <c:numCache>
                <c:formatCode>General</c:formatCode>
                <c:ptCount val="2"/>
                <c:pt idx="0">
                  <c:v>21.5</c:v>
                </c:pt>
                <c:pt idx="1">
                  <c:v>21.5</c:v>
                </c:pt>
              </c:numCache>
            </c:numRef>
          </c:xVal>
          <c:yVal>
            <c:numRef>
              <c:f>'24'!$B$63:$B$64</c:f>
              <c:numCache>
                <c:formatCode>0</c:formatCode>
                <c:ptCount val="2"/>
                <c:pt idx="0">
                  <c:v>-50</c:v>
                </c:pt>
                <c:pt idx="1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CDB-45B2-A899-4405DD2CB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116544"/>
        <c:axId val="-975126336"/>
        <c:extLst>
          <c:ext xmlns:c15="http://schemas.microsoft.com/office/drawing/2012/chart" uri="{02D57815-91ED-43cb-92C2-25804820EDAC}">
            <c15:filteredScatterSeries>
              <c15:ser>
                <c:idx val="5"/>
                <c:order val="5"/>
                <c:tx>
                  <c:v>exports</c:v>
                </c:tx>
                <c:marker>
                  <c:symbol val="none"/>
                </c:marker>
                <c:xVal>
                  <c:strRef>
                    <c:extLst>
                      <c:ext uri="{02D57815-91ED-43cb-92C2-25804820EDAC}">
                        <c15:formulaRef>
                          <c15:sqref>'24'!$A$29:$A$56</c15:sqref>
                        </c15:formulaRef>
                      </c:ext>
                    </c:extLst>
                    <c:strCache>
                      <c:ptCount val="28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  <c:pt idx="24">
                        <c:v>2025-Q1</c:v>
                      </c:pt>
                      <c:pt idx="25">
                        <c:v>2025-Q2</c:v>
                      </c:pt>
                      <c:pt idx="26">
                        <c:v>2025-Q3</c:v>
                      </c:pt>
                      <c:pt idx="27">
                        <c:v>2025-Q4</c:v>
                      </c:pt>
                    </c:strCache>
                  </c:strRef>
                </c:xVal>
                <c:yVal>
                  <c:numRef>
                    <c:extLst>
                      <c:ext uri="{02D57815-91ED-43cb-92C2-25804820EDAC}">
                        <c15:formulaRef>
                          <c15:sqref>'24'!$I$29:$I$56</c15:sqref>
                        </c15:formulaRef>
                      </c:ext>
                    </c:extLst>
                    <c:numCache>
                      <c:formatCode>0.00</c:formatCode>
                      <c:ptCount val="28"/>
                      <c:pt idx="0">
                        <c:v>11.869779943999999</c:v>
                      </c:pt>
                      <c:pt idx="1">
                        <c:v>11.725342802</c:v>
                      </c:pt>
                      <c:pt idx="2">
                        <c:v>12.748861609</c:v>
                      </c:pt>
                      <c:pt idx="3">
                        <c:v>14.668214359</c:v>
                      </c:pt>
                      <c:pt idx="4">
                        <c:v>16.067314285999998</c:v>
                      </c:pt>
                      <c:pt idx="5">
                        <c:v>12.689283066</c:v>
                      </c:pt>
                      <c:pt idx="6">
                        <c:v>12.008919043000001</c:v>
                      </c:pt>
                      <c:pt idx="7">
                        <c:v>16.989207272000002</c:v>
                      </c:pt>
                      <c:pt idx="8">
                        <c:v>17.588114811000001</c:v>
                      </c:pt>
                      <c:pt idx="9">
                        <c:v>18.478610208999999</c:v>
                      </c:pt>
                      <c:pt idx="10">
                        <c:v>18.100015272</c:v>
                      </c:pt>
                      <c:pt idx="11">
                        <c:v>18.727429478000001</c:v>
                      </c:pt>
                      <c:pt idx="12">
                        <c:v>19.959302222000002</c:v>
                      </c:pt>
                      <c:pt idx="13">
                        <c:v>19.316591802000001</c:v>
                      </c:pt>
                      <c:pt idx="14">
                        <c:v>17.873232457</c:v>
                      </c:pt>
                      <c:pt idx="15">
                        <c:v>18.537148793</c:v>
                      </c:pt>
                      <c:pt idx="16">
                        <c:v>20.379453655999999</c:v>
                      </c:pt>
                      <c:pt idx="17">
                        <c:v>20.509733978</c:v>
                      </c:pt>
                      <c:pt idx="18">
                        <c:v>20.593575804</c:v>
                      </c:pt>
                      <c:pt idx="19">
                        <c:v>21.912186814999998</c:v>
                      </c:pt>
                      <c:pt idx="20">
                        <c:v>21.947630878999998</c:v>
                      </c:pt>
                      <c:pt idx="21">
                        <c:v>20.403238022</c:v>
                      </c:pt>
                      <c:pt idx="22">
                        <c:v>21.148796412999999</c:v>
                      </c:pt>
                      <c:pt idx="23">
                        <c:v>22.734299565000001</c:v>
                      </c:pt>
                      <c:pt idx="24">
                        <c:v>23.243131111</c:v>
                      </c:pt>
                      <c:pt idx="25">
                        <c:v>23.349071758000001</c:v>
                      </c:pt>
                      <c:pt idx="26">
                        <c:v>24.251995325999999</c:v>
                      </c:pt>
                      <c:pt idx="27">
                        <c:v>24.902347390999999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9-FCDB-45B2-A899-4405DD2CB476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v>net imports</c:v>
                </c:tx>
                <c:marker>
                  <c:symbol val="none"/>
                </c:marker>
                <c:xVal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'24'!$A$29:$A$56</c15:sqref>
                        </c15:formulaRef>
                      </c:ext>
                    </c:extLst>
                    <c:strCache>
                      <c:ptCount val="28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  <c:pt idx="24">
                        <c:v>2025-Q1</c:v>
                      </c:pt>
                      <c:pt idx="25">
                        <c:v>2025-Q2</c:v>
                      </c:pt>
                      <c:pt idx="26">
                        <c:v>2025-Q3</c:v>
                      </c:pt>
                      <c:pt idx="27">
                        <c:v>2025-Q4</c:v>
                      </c:pt>
                    </c:strCache>
                  </c:str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'24'!$J$29:$J$56</c15:sqref>
                        </c15:formulaRef>
                      </c:ext>
                    </c:extLst>
                    <c:numCache>
                      <c:formatCode>0.00</c:formatCode>
                      <c:ptCount val="28"/>
                      <c:pt idx="0">
                        <c:v>-3.234009799599999</c:v>
                      </c:pt>
                      <c:pt idx="1">
                        <c:v>-4.9630102855000002</c:v>
                      </c:pt>
                      <c:pt idx="2">
                        <c:v>-5.5883154242000002</c:v>
                      </c:pt>
                      <c:pt idx="3">
                        <c:v>-7.1643588481</c:v>
                      </c:pt>
                      <c:pt idx="4">
                        <c:v>-8.2251187914999981</c:v>
                      </c:pt>
                      <c:pt idx="5">
                        <c:v>-6.4909893736999997</c:v>
                      </c:pt>
                      <c:pt idx="6">
                        <c:v>-5.5307016952000003</c:v>
                      </c:pt>
                      <c:pt idx="7">
                        <c:v>-9.6251350763000012</c:v>
                      </c:pt>
                      <c:pt idx="8">
                        <c:v>-8.7584873221000006</c:v>
                      </c:pt>
                      <c:pt idx="9">
                        <c:v>-11.653145351899999</c:v>
                      </c:pt>
                      <c:pt idx="10">
                        <c:v>-10.828888456800001</c:v>
                      </c:pt>
                      <c:pt idx="11">
                        <c:v>-10.866196695400001</c:v>
                      </c:pt>
                      <c:pt idx="12">
                        <c:v>-10.917915844200001</c:v>
                      </c:pt>
                      <c:pt idx="13">
                        <c:v>-11.571762637200003</c:v>
                      </c:pt>
                      <c:pt idx="14">
                        <c:v>-9.9709742287000012</c:v>
                      </c:pt>
                      <c:pt idx="15">
                        <c:v>-10.0735819995</c:v>
                      </c:pt>
                      <c:pt idx="16">
                        <c:v>-11.838574033799999</c:v>
                      </c:pt>
                      <c:pt idx="17">
                        <c:v>-13.168117692300001</c:v>
                      </c:pt>
                      <c:pt idx="18">
                        <c:v>-12.6312237062</c:v>
                      </c:pt>
                      <c:pt idx="19">
                        <c:v>-13.651500336699998</c:v>
                      </c:pt>
                      <c:pt idx="20">
                        <c:v>-12.848921340499999</c:v>
                      </c:pt>
                      <c:pt idx="21">
                        <c:v>-13.437622681299999</c:v>
                      </c:pt>
                      <c:pt idx="22">
                        <c:v>-13.885207836899999</c:v>
                      </c:pt>
                      <c:pt idx="23">
                        <c:v>-15.196395477999999</c:v>
                      </c:pt>
                      <c:pt idx="24">
                        <c:v>-14.861789699900001</c:v>
                      </c:pt>
                      <c:pt idx="25">
                        <c:v>-16.3332955162</c:v>
                      </c:pt>
                      <c:pt idx="26">
                        <c:v>-16.969256065099998</c:v>
                      </c:pt>
                      <c:pt idx="27">
                        <c:v>-17.3629665106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FCDB-45B2-A899-4405DD2CB476}"/>
                  </c:ext>
                </c:extLst>
              </c15:ser>
            </c15:filteredScatterSeries>
            <c15:filteredScatterSeries>
              <c15:ser>
                <c:idx val="7"/>
                <c:order val="7"/>
                <c:tx>
                  <c:v>net storage builds</c:v>
                </c:tx>
                <c:marker>
                  <c:symbol val="none"/>
                </c:marker>
                <c:xVal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'24'!$A$29:$A$56</c15:sqref>
                        </c15:formulaRef>
                      </c:ext>
                    </c:extLst>
                    <c:strCache>
                      <c:ptCount val="28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  <c:pt idx="24">
                        <c:v>2025-Q1</c:v>
                      </c:pt>
                      <c:pt idx="25">
                        <c:v>2025-Q2</c:v>
                      </c:pt>
                      <c:pt idx="26">
                        <c:v>2025-Q3</c:v>
                      </c:pt>
                      <c:pt idx="27">
                        <c:v>2025-Q4</c:v>
                      </c:pt>
                    </c:strCache>
                  </c:str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'24'!$N$29:$N$56</c15:sqref>
                        </c15:formulaRef>
                      </c:ext>
                    </c:extLst>
                    <c:numCache>
                      <c:formatCode>0.00</c:formatCode>
                      <c:ptCount val="28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FCDB-45B2-A899-4405DD2CB476}"/>
                  </c:ext>
                </c:extLst>
              </c15:ser>
            </c15:filteredScatterSeries>
          </c:ext>
        </c:extLst>
      </c:scatterChart>
      <c:catAx>
        <c:axId val="-975116544"/>
        <c:scaling>
          <c:orientation val="minMax"/>
        </c:scaling>
        <c:delete val="0"/>
        <c:axPos val="b"/>
        <c:numFmt formatCode="yyyy" sourceLinked="0"/>
        <c:majorTickMark val="cross"/>
        <c:minorTickMark val="none"/>
        <c:tickLblPos val="none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126336"/>
        <c:crosses val="autoZero"/>
        <c:auto val="0"/>
        <c:lblAlgn val="ctr"/>
        <c:lblOffset val="130"/>
        <c:tickLblSkip val="4"/>
        <c:tickMarkSkip val="4"/>
        <c:noMultiLvlLbl val="0"/>
      </c:catAx>
      <c:valAx>
        <c:axId val="-975126336"/>
        <c:scaling>
          <c:orientation val="minMax"/>
          <c:max val="30"/>
          <c:min val="-3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116544"/>
        <c:crosses val="autoZero"/>
        <c:crossBetween val="between"/>
        <c:majorUnit val="10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95" r="0.70000000000000095" t="0.75000000000001465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968596105876234E-2"/>
          <c:y val="0.16857050477385979"/>
          <c:w val="0.86779235137077115"/>
          <c:h val="0.63742984332876018"/>
        </c:manualLayout>
      </c:layout>
      <c:lineChart>
        <c:grouping val="standard"/>
        <c:varyColors val="0"/>
        <c:ser>
          <c:idx val="0"/>
          <c:order val="0"/>
          <c:tx>
            <c:v>World production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f>'24'!$B$29:$C$56</c:f>
              <c:multiLvlStrCache>
                <c:ptCount val="28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  <c:pt idx="20">
                    <c:v>2024</c:v>
                  </c:pt>
                  <c:pt idx="24">
                    <c:v>2025</c:v>
                  </c:pt>
                </c:lvl>
              </c:multiLvlStrCache>
            </c:multiLvlStrRef>
          </c:cat>
          <c:val>
            <c:numRef>
              <c:f>'24'!$E$29:$E$56</c:f>
              <c:numCache>
                <c:formatCode>0.00</c:formatCode>
                <c:ptCount val="28"/>
                <c:pt idx="0">
                  <c:v>89.794122221999999</c:v>
                </c:pt>
                <c:pt idx="1">
                  <c:v>91.257362637</c:v>
                </c:pt>
                <c:pt idx="2">
                  <c:v>93.763630434999996</c:v>
                </c:pt>
                <c:pt idx="3">
                  <c:v>96.596423912999995</c:v>
                </c:pt>
                <c:pt idx="4">
                  <c:v>96.051703297000003</c:v>
                </c:pt>
                <c:pt idx="5">
                  <c:v>91.061505495000006</c:v>
                </c:pt>
                <c:pt idx="6">
                  <c:v>90.669608695999997</c:v>
                </c:pt>
                <c:pt idx="7">
                  <c:v>91.763217390999998</c:v>
                </c:pt>
                <c:pt idx="8">
                  <c:v>90.822333333000003</c:v>
                </c:pt>
                <c:pt idx="9">
                  <c:v>94.124329669999995</c:v>
                </c:pt>
                <c:pt idx="10">
                  <c:v>95.156804347999994</c:v>
                </c:pt>
                <c:pt idx="11">
                  <c:v>98.212184782999998</c:v>
                </c:pt>
                <c:pt idx="12">
                  <c:v>96.627866667000006</c:v>
                </c:pt>
                <c:pt idx="13">
                  <c:v>98.923560440000003</c:v>
                </c:pt>
                <c:pt idx="14">
                  <c:v>101.19847826</c:v>
                </c:pt>
                <c:pt idx="15">
                  <c:v>101.56744565</c:v>
                </c:pt>
                <c:pt idx="16">
                  <c:v>102.26363333</c:v>
                </c:pt>
                <c:pt idx="17">
                  <c:v>103.15780220000001</c:v>
                </c:pt>
                <c:pt idx="18">
                  <c:v>104.12497826000001</c:v>
                </c:pt>
                <c:pt idx="19">
                  <c:v>105.56627174</c:v>
                </c:pt>
                <c:pt idx="20">
                  <c:v>104.00633297</c:v>
                </c:pt>
                <c:pt idx="21">
                  <c:v>102.27356484000001</c:v>
                </c:pt>
                <c:pt idx="22">
                  <c:v>102.38024022</c:v>
                </c:pt>
                <c:pt idx="23">
                  <c:v>103.31278261</c:v>
                </c:pt>
                <c:pt idx="24">
                  <c:v>103.84485222000001</c:v>
                </c:pt>
                <c:pt idx="25">
                  <c:v>104.88733077000001</c:v>
                </c:pt>
                <c:pt idx="26">
                  <c:v>104.96597065</c:v>
                </c:pt>
                <c:pt idx="27">
                  <c:v>105.45955326000001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A9-4A62-9A50-B7964117A259}"/>
            </c:ext>
          </c:extLst>
        </c:ser>
        <c:ser>
          <c:idx val="1"/>
          <c:order val="1"/>
          <c:tx>
            <c:v>World consumption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multiLvlStrRef>
              <c:f>'24'!$B$29:$C$56</c:f>
              <c:multiLvlStrCache>
                <c:ptCount val="28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  <c:pt idx="20">
                    <c:v>2024</c:v>
                  </c:pt>
                  <c:pt idx="24">
                    <c:v>2025</c:v>
                  </c:pt>
                </c:lvl>
              </c:multiLvlStrCache>
            </c:multiLvlStrRef>
          </c:cat>
          <c:val>
            <c:numRef>
              <c:f>'24'!$H$29:$H$56</c:f>
              <c:numCache>
                <c:formatCode>0.00</c:formatCode>
                <c:ptCount val="28"/>
                <c:pt idx="0">
                  <c:v>104.12478889</c:v>
                </c:pt>
                <c:pt idx="1">
                  <c:v>71.051758242000005</c:v>
                </c:pt>
                <c:pt idx="2">
                  <c:v>76.457391303999998</c:v>
                </c:pt>
                <c:pt idx="3">
                  <c:v>89.793630434999997</c:v>
                </c:pt>
                <c:pt idx="4">
                  <c:v>100.16534066</c:v>
                </c:pt>
                <c:pt idx="5">
                  <c:v>71.147945054999994</c:v>
                </c:pt>
                <c:pt idx="6">
                  <c:v>76.407923913000005</c:v>
                </c:pt>
                <c:pt idx="7">
                  <c:v>86.469597825999998</c:v>
                </c:pt>
                <c:pt idx="8">
                  <c:v>100.78931111</c:v>
                </c:pt>
                <c:pt idx="9">
                  <c:v>72.857934065999999</c:v>
                </c:pt>
                <c:pt idx="10">
                  <c:v>76.000728261000006</c:v>
                </c:pt>
                <c:pt idx="11">
                  <c:v>86.440489130000003</c:v>
                </c:pt>
                <c:pt idx="12">
                  <c:v>104.81111111</c:v>
                </c:pt>
                <c:pt idx="13">
                  <c:v>76.028186813000005</c:v>
                </c:pt>
                <c:pt idx="14">
                  <c:v>80.762358696000007</c:v>
                </c:pt>
                <c:pt idx="15">
                  <c:v>92.462217390999996</c:v>
                </c:pt>
                <c:pt idx="16">
                  <c:v>102.99135189</c:v>
                </c:pt>
                <c:pt idx="17">
                  <c:v>78.040325933999995</c:v>
                </c:pt>
                <c:pt idx="18">
                  <c:v>83.868397228000006</c:v>
                </c:pt>
                <c:pt idx="19">
                  <c:v>91.668036999999998</c:v>
                </c:pt>
                <c:pt idx="20">
                  <c:v>103.73599016</c:v>
                </c:pt>
                <c:pt idx="21">
                  <c:v>76.656735165000001</c:v>
                </c:pt>
                <c:pt idx="22">
                  <c:v>84.079900652000006</c:v>
                </c:pt>
                <c:pt idx="23">
                  <c:v>92.804463260999995</c:v>
                </c:pt>
                <c:pt idx="24">
                  <c:v>104.57313610999999</c:v>
                </c:pt>
                <c:pt idx="25">
                  <c:v>77.316667033000002</c:v>
                </c:pt>
                <c:pt idx="26">
                  <c:v>83.718742282999997</c:v>
                </c:pt>
                <c:pt idx="27">
                  <c:v>93.132411086999994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A9-4A62-9A50-B7964117A259}"/>
            </c:ext>
          </c:extLst>
        </c:ser>
        <c:ser>
          <c:idx val="6"/>
          <c:order val="6"/>
          <c:tx>
            <c:v>net imports</c:v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'24'!$A$29:$A$56</c:f>
              <c:strCache>
                <c:ptCount val="28"/>
                <c:pt idx="0">
                  <c:v>2019-Q1</c:v>
                </c:pt>
                <c:pt idx="1">
                  <c:v>2019-Q2</c:v>
                </c:pt>
                <c:pt idx="2">
                  <c:v>2019-Q3</c:v>
                </c:pt>
                <c:pt idx="3">
                  <c:v>2019-Q4</c:v>
                </c:pt>
                <c:pt idx="4">
                  <c:v>2020-Q1</c:v>
                </c:pt>
                <c:pt idx="5">
                  <c:v>2020-Q2</c:v>
                </c:pt>
                <c:pt idx="6">
                  <c:v>2020-Q3</c:v>
                </c:pt>
                <c:pt idx="7">
                  <c:v>2020-Q4</c:v>
                </c:pt>
                <c:pt idx="8">
                  <c:v>2021-Q1</c:v>
                </c:pt>
                <c:pt idx="9">
                  <c:v>2021-Q2</c:v>
                </c:pt>
                <c:pt idx="10">
                  <c:v>2021-Q3</c:v>
                </c:pt>
                <c:pt idx="11">
                  <c:v>2021-Q4</c:v>
                </c:pt>
                <c:pt idx="12">
                  <c:v>2022-Q1</c:v>
                </c:pt>
                <c:pt idx="13">
                  <c:v>2022-Q2</c:v>
                </c:pt>
                <c:pt idx="14">
                  <c:v>2022-Q3</c:v>
                </c:pt>
                <c:pt idx="15">
                  <c:v>2022-Q4</c:v>
                </c:pt>
                <c:pt idx="16">
                  <c:v>2023-Q1</c:v>
                </c:pt>
                <c:pt idx="17">
                  <c:v>2023-Q2</c:v>
                </c:pt>
                <c:pt idx="18">
                  <c:v>2023-Q3</c:v>
                </c:pt>
                <c:pt idx="19">
                  <c:v>2023-Q4</c:v>
                </c:pt>
                <c:pt idx="20">
                  <c:v>2024-Q1</c:v>
                </c:pt>
                <c:pt idx="21">
                  <c:v>2024-Q2</c:v>
                </c:pt>
                <c:pt idx="22">
                  <c:v>2024-Q3</c:v>
                </c:pt>
                <c:pt idx="23">
                  <c:v>2024-Q4</c:v>
                </c:pt>
                <c:pt idx="24">
                  <c:v>2025-Q1</c:v>
                </c:pt>
                <c:pt idx="25">
                  <c:v>2025-Q2</c:v>
                </c:pt>
                <c:pt idx="26">
                  <c:v>2025-Q3</c:v>
                </c:pt>
                <c:pt idx="27">
                  <c:v>2025-Q4</c:v>
                </c:pt>
              </c:strCache>
            </c:strRef>
          </c:cat>
          <c:val>
            <c:numRef>
              <c:f>'24'!$J$29:$J$56</c:f>
              <c:numCache>
                <c:formatCode>0.00</c:formatCode>
                <c:ptCount val="28"/>
                <c:pt idx="0">
                  <c:v>-3.234009799599999</c:v>
                </c:pt>
                <c:pt idx="1">
                  <c:v>-4.9630102855000002</c:v>
                </c:pt>
                <c:pt idx="2">
                  <c:v>-5.5883154242000002</c:v>
                </c:pt>
                <c:pt idx="3">
                  <c:v>-7.1643588481</c:v>
                </c:pt>
                <c:pt idx="4">
                  <c:v>-8.2251187914999981</c:v>
                </c:pt>
                <c:pt idx="5">
                  <c:v>-6.4909893736999997</c:v>
                </c:pt>
                <c:pt idx="6">
                  <c:v>-5.5307016952000003</c:v>
                </c:pt>
                <c:pt idx="7">
                  <c:v>-9.6251350763000012</c:v>
                </c:pt>
                <c:pt idx="8">
                  <c:v>-8.7584873221000006</c:v>
                </c:pt>
                <c:pt idx="9">
                  <c:v>-11.653145351899999</c:v>
                </c:pt>
                <c:pt idx="10">
                  <c:v>-10.828888456800001</c:v>
                </c:pt>
                <c:pt idx="11">
                  <c:v>-10.866196695400001</c:v>
                </c:pt>
                <c:pt idx="12">
                  <c:v>-10.917915844200001</c:v>
                </c:pt>
                <c:pt idx="13">
                  <c:v>-11.571762637200003</c:v>
                </c:pt>
                <c:pt idx="14">
                  <c:v>-9.9709742287000012</c:v>
                </c:pt>
                <c:pt idx="15">
                  <c:v>-10.0735819995</c:v>
                </c:pt>
                <c:pt idx="16">
                  <c:v>-11.838574033799999</c:v>
                </c:pt>
                <c:pt idx="17">
                  <c:v>-13.168117692300001</c:v>
                </c:pt>
                <c:pt idx="18">
                  <c:v>-12.6312237062</c:v>
                </c:pt>
                <c:pt idx="19">
                  <c:v>-13.651500336699998</c:v>
                </c:pt>
                <c:pt idx="20">
                  <c:v>-12.848921340499999</c:v>
                </c:pt>
                <c:pt idx="21">
                  <c:v>-13.437622681299999</c:v>
                </c:pt>
                <c:pt idx="22">
                  <c:v>-13.885207836899999</c:v>
                </c:pt>
                <c:pt idx="23">
                  <c:v>-15.196395477999999</c:v>
                </c:pt>
                <c:pt idx="24">
                  <c:v>-14.861789699900001</c:v>
                </c:pt>
                <c:pt idx="25">
                  <c:v>-16.3332955162</c:v>
                </c:pt>
                <c:pt idx="26">
                  <c:v>-16.969256065099998</c:v>
                </c:pt>
                <c:pt idx="27">
                  <c:v>-17.3629665106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A9-4A62-9A50-B7964117A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5106752"/>
        <c:axId val="-975125248"/>
        <c:extLst>
          <c:ext xmlns:c15="http://schemas.microsoft.com/office/drawing/2012/chart" uri="{02D57815-91ED-43cb-92C2-25804820EDAC}">
            <c15:filteredLineSeries>
              <c15:ser>
                <c:idx val="2"/>
                <c:order val="3"/>
                <c:tx>
                  <c:v>gross imports</c:v>
                </c:tx>
                <c:cat>
                  <c:multiLvlStrRef>
                    <c:extLst>
                      <c:ext uri="{02D57815-91ED-43cb-92C2-25804820EDAC}">
                        <c15:formulaRef>
                          <c15:sqref>'24'!$B$29:$C$56</c15:sqref>
                        </c15:formulaRef>
                      </c:ext>
                    </c:extLst>
                    <c:multiLvlStrCache>
                      <c:ptCount val="28"/>
                      <c:lvl>
                        <c:pt idx="0">
                          <c:v>Q1</c:v>
                        </c:pt>
                        <c:pt idx="1">
                          <c:v>Q2</c:v>
                        </c:pt>
                        <c:pt idx="2">
                          <c:v>Q3</c:v>
                        </c:pt>
                        <c:pt idx="3">
                          <c:v>Q4</c:v>
                        </c:pt>
                        <c:pt idx="4">
                          <c:v>Q1</c:v>
                        </c:pt>
                        <c:pt idx="5">
                          <c:v>Q2</c:v>
                        </c:pt>
                        <c:pt idx="6">
                          <c:v>Q3</c:v>
                        </c:pt>
                        <c:pt idx="7">
                          <c:v>Q4</c:v>
                        </c:pt>
                        <c:pt idx="8">
                          <c:v>Q1</c:v>
                        </c:pt>
                        <c:pt idx="9">
                          <c:v>Q2</c:v>
                        </c:pt>
                        <c:pt idx="10">
                          <c:v>Q3</c:v>
                        </c:pt>
                        <c:pt idx="11">
                          <c:v>Q4</c:v>
                        </c:pt>
                        <c:pt idx="12">
                          <c:v>Q1</c:v>
                        </c:pt>
                        <c:pt idx="13">
                          <c:v>Q2</c:v>
                        </c:pt>
                        <c:pt idx="14">
                          <c:v>Q3</c:v>
                        </c:pt>
                        <c:pt idx="15">
                          <c:v>Q4</c:v>
                        </c:pt>
                        <c:pt idx="16">
                          <c:v>Q1</c:v>
                        </c:pt>
                        <c:pt idx="17">
                          <c:v>Q2</c:v>
                        </c:pt>
                        <c:pt idx="18">
                          <c:v>Q3</c:v>
                        </c:pt>
                        <c:pt idx="19">
                          <c:v>Q4</c:v>
                        </c:pt>
                        <c:pt idx="20">
                          <c:v>Q1</c:v>
                        </c:pt>
                        <c:pt idx="21">
                          <c:v>Q2</c:v>
                        </c:pt>
                        <c:pt idx="22">
                          <c:v>Q3</c:v>
                        </c:pt>
                        <c:pt idx="23">
                          <c:v>Q4</c:v>
                        </c:pt>
                        <c:pt idx="24">
                          <c:v>Q1</c:v>
                        </c:pt>
                        <c:pt idx="25">
                          <c:v>Q2</c:v>
                        </c:pt>
                        <c:pt idx="26">
                          <c:v>Q3</c:v>
                        </c:pt>
                        <c:pt idx="27">
                          <c:v>Q4</c:v>
                        </c:pt>
                      </c:lvl>
                      <c:lvl>
                        <c:pt idx="0">
                          <c:v>2019</c:v>
                        </c:pt>
                        <c:pt idx="4">
                          <c:v>2020</c:v>
                        </c:pt>
                        <c:pt idx="8">
                          <c:v>2021</c:v>
                        </c:pt>
                        <c:pt idx="12">
                          <c:v>2022</c:v>
                        </c:pt>
                        <c:pt idx="16">
                          <c:v>2023</c:v>
                        </c:pt>
                        <c:pt idx="20">
                          <c:v>2024</c:v>
                        </c:pt>
                        <c:pt idx="24">
                          <c:v>2025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'24'!$F$29:$F$56</c15:sqref>
                        </c15:formulaRef>
                      </c:ext>
                    </c:extLst>
                    <c:numCache>
                      <c:formatCode>0.00</c:formatCode>
                      <c:ptCount val="28"/>
                      <c:pt idx="0">
                        <c:v>8.6357701444000003</c:v>
                      </c:pt>
                      <c:pt idx="1">
                        <c:v>6.7623325164999999</c:v>
                      </c:pt>
                      <c:pt idx="2">
                        <c:v>7.1605461848000003</c:v>
                      </c:pt>
                      <c:pt idx="3">
                        <c:v>7.5038555109000002</c:v>
                      </c:pt>
                      <c:pt idx="4">
                        <c:v>7.8421954945000003</c:v>
                      </c:pt>
                      <c:pt idx="5">
                        <c:v>6.1982936923</c:v>
                      </c:pt>
                      <c:pt idx="6">
                        <c:v>6.4782173478000002</c:v>
                      </c:pt>
                      <c:pt idx="7">
                        <c:v>7.3640721957000004</c:v>
                      </c:pt>
                      <c:pt idx="8">
                        <c:v>8.8296274888999999</c:v>
                      </c:pt>
                      <c:pt idx="9">
                        <c:v>6.8254648571000001</c:v>
                      </c:pt>
                      <c:pt idx="10">
                        <c:v>7.2711268151999997</c:v>
                      </c:pt>
                      <c:pt idx="11">
                        <c:v>7.8612327826000001</c:v>
                      </c:pt>
                      <c:pt idx="12">
                        <c:v>9.0413863778000003</c:v>
                      </c:pt>
                      <c:pt idx="13">
                        <c:v>7.7448291647999996</c:v>
                      </c:pt>
                      <c:pt idx="14">
                        <c:v>7.9022582283</c:v>
                      </c:pt>
                      <c:pt idx="15">
                        <c:v>8.4635667935000001</c:v>
                      </c:pt>
                      <c:pt idx="16">
                        <c:v>8.5408796222000003</c:v>
                      </c:pt>
                      <c:pt idx="17">
                        <c:v>7.3416162856999998</c:v>
                      </c:pt>
                      <c:pt idx="18">
                        <c:v>7.9623520978000002</c:v>
                      </c:pt>
                      <c:pt idx="19">
                        <c:v>8.2606864783000002</c:v>
                      </c:pt>
                      <c:pt idx="20">
                        <c:v>9.0987095384999996</c:v>
                      </c:pt>
                      <c:pt idx="21">
                        <c:v>6.9656153407000003</c:v>
                      </c:pt>
                      <c:pt idx="22">
                        <c:v>7.2635885761000001</c:v>
                      </c:pt>
                      <c:pt idx="23">
                        <c:v>7.5379040870000003</c:v>
                      </c:pt>
                      <c:pt idx="24">
                        <c:v>8.3813414110999993</c:v>
                      </c:pt>
                      <c:pt idx="25">
                        <c:v>7.0157762418000003</c:v>
                      </c:pt>
                      <c:pt idx="26">
                        <c:v>7.2827392608999997</c:v>
                      </c:pt>
                      <c:pt idx="27">
                        <c:v>7.5393808804000004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F7A9-4A62-9A50-B7964117A259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v>storage withdrawals</c:v>
                </c:tx>
                <c:cat>
                  <c:multiLvlStrRef>
                    <c:extLst>
                      <c:ext xmlns:c15="http://schemas.microsoft.com/office/drawing/2012/chart" uri="{02D57815-91ED-43cb-92C2-25804820EDAC}">
                        <c15:formulaRef>
                          <c15:sqref>'24'!$B$29:$C$56</c15:sqref>
                        </c15:formulaRef>
                      </c:ext>
                    </c:extLst>
                    <c:multiLvlStrCache>
                      <c:ptCount val="28"/>
                      <c:lvl>
                        <c:pt idx="0">
                          <c:v>Q1</c:v>
                        </c:pt>
                        <c:pt idx="1">
                          <c:v>Q2</c:v>
                        </c:pt>
                        <c:pt idx="2">
                          <c:v>Q3</c:v>
                        </c:pt>
                        <c:pt idx="3">
                          <c:v>Q4</c:v>
                        </c:pt>
                        <c:pt idx="4">
                          <c:v>Q1</c:v>
                        </c:pt>
                        <c:pt idx="5">
                          <c:v>Q2</c:v>
                        </c:pt>
                        <c:pt idx="6">
                          <c:v>Q3</c:v>
                        </c:pt>
                        <c:pt idx="7">
                          <c:v>Q4</c:v>
                        </c:pt>
                        <c:pt idx="8">
                          <c:v>Q1</c:v>
                        </c:pt>
                        <c:pt idx="9">
                          <c:v>Q2</c:v>
                        </c:pt>
                        <c:pt idx="10">
                          <c:v>Q3</c:v>
                        </c:pt>
                        <c:pt idx="11">
                          <c:v>Q4</c:v>
                        </c:pt>
                        <c:pt idx="12">
                          <c:v>Q1</c:v>
                        </c:pt>
                        <c:pt idx="13">
                          <c:v>Q2</c:v>
                        </c:pt>
                        <c:pt idx="14">
                          <c:v>Q3</c:v>
                        </c:pt>
                        <c:pt idx="15">
                          <c:v>Q4</c:v>
                        </c:pt>
                        <c:pt idx="16">
                          <c:v>Q1</c:v>
                        </c:pt>
                        <c:pt idx="17">
                          <c:v>Q2</c:v>
                        </c:pt>
                        <c:pt idx="18">
                          <c:v>Q3</c:v>
                        </c:pt>
                        <c:pt idx="19">
                          <c:v>Q4</c:v>
                        </c:pt>
                        <c:pt idx="20">
                          <c:v>Q1</c:v>
                        </c:pt>
                        <c:pt idx="21">
                          <c:v>Q2</c:v>
                        </c:pt>
                        <c:pt idx="22">
                          <c:v>Q3</c:v>
                        </c:pt>
                        <c:pt idx="23">
                          <c:v>Q4</c:v>
                        </c:pt>
                        <c:pt idx="24">
                          <c:v>Q1</c:v>
                        </c:pt>
                        <c:pt idx="25">
                          <c:v>Q2</c:v>
                        </c:pt>
                        <c:pt idx="26">
                          <c:v>Q3</c:v>
                        </c:pt>
                        <c:pt idx="27">
                          <c:v>Q4</c:v>
                        </c:pt>
                      </c:lvl>
                      <c:lvl>
                        <c:pt idx="0">
                          <c:v>2019</c:v>
                        </c:pt>
                        <c:pt idx="4">
                          <c:v>2020</c:v>
                        </c:pt>
                        <c:pt idx="8">
                          <c:v>2021</c:v>
                        </c:pt>
                        <c:pt idx="12">
                          <c:v>2022</c:v>
                        </c:pt>
                        <c:pt idx="16">
                          <c:v>2023</c:v>
                        </c:pt>
                        <c:pt idx="20">
                          <c:v>2024</c:v>
                        </c:pt>
                        <c:pt idx="24">
                          <c:v>2025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'24'!$L$29:$L$56</c15:sqref>
                        </c15:formulaRef>
                      </c:ext>
                    </c:extLst>
                    <c:numCache>
                      <c:formatCode>0.00</c:formatCode>
                      <c:ptCount val="28"/>
                      <c:pt idx="0">
                        <c:v>-17.271044444000001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-2.5090326087000001</c:v>
                      </c:pt>
                      <c:pt idx="4">
                        <c:v>-12.957142856999999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-5.3847391303999999</c:v>
                      </c:pt>
                      <c:pt idx="8">
                        <c:v>-17.528411111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-1.0811086957</c:v>
                      </c:pt>
                      <c:pt idx="12">
                        <c:v>-20.629522221999999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-2.5449347825999999</c:v>
                      </c:pt>
                      <c:pt idx="16">
                        <c:v>-11.958911111000001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-0.29425000000000001</c:v>
                      </c:pt>
                      <c:pt idx="20">
                        <c:v>-12.838416013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-3.6136217391000001</c:v>
                      </c:pt>
                      <c:pt idx="24">
                        <c:v>-14.825580588999999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-4.0578350978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F7A9-4A62-9A50-B7964117A259}"/>
                  </c:ext>
                </c:extLst>
              </c15:ser>
            </c15:filteredLineSeries>
          </c:ext>
        </c:extLst>
      </c:lineChart>
      <c:scatterChart>
        <c:scatterStyle val="lineMarker"/>
        <c:varyColors val="0"/>
        <c:ser>
          <c:idx val="3"/>
          <c:order val="2"/>
          <c:tx>
            <c:strRef>
              <c:f>'24'!$B$59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A9-4A62-9A50-B7964117A259}"/>
                </c:ext>
              </c:extLst>
            </c:dLbl>
            <c:dLbl>
              <c:idx val="1"/>
              <c:layout>
                <c:manualLayout>
                  <c:x val="4.3514353562298234E-2"/>
                  <c:y val="4.6110140607212573E-2"/>
                </c:manualLayout>
              </c:layout>
              <c:tx>
                <c:rich>
                  <a:bodyPr/>
                  <a:lstStyle/>
                  <a:p>
                    <a:r>
                      <a:rPr lang="en-US" b="0" i="0" baseline="0"/>
                      <a:t>forecast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F7A9-4A62-9A50-B7964117A2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aseline="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'24'!$A$60:$A$61</c:f>
              <c:numCache>
                <c:formatCode>General</c:formatCode>
                <c:ptCount val="2"/>
                <c:pt idx="0">
                  <c:v>21.5</c:v>
                </c:pt>
                <c:pt idx="1">
                  <c:v>21.5</c:v>
                </c:pt>
              </c:numCache>
            </c:numRef>
          </c:xVal>
          <c:yVal>
            <c:numRef>
              <c:f>'24'!$B$60:$B$61</c:f>
              <c:numCache>
                <c:formatCode>0</c:formatCode>
                <c:ptCount val="2"/>
                <c:pt idx="0">
                  <c:v>-25</c:v>
                </c:pt>
                <c:pt idx="1">
                  <c:v>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7A9-4A62-9A50-B7964117A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106752"/>
        <c:axId val="-975125248"/>
        <c:extLst>
          <c:ext xmlns:c15="http://schemas.microsoft.com/office/drawing/2012/chart" uri="{02D57815-91ED-43cb-92C2-25804820EDAC}">
            <c15:filteredScatterSeries>
              <c15:ser>
                <c:idx val="5"/>
                <c:order val="5"/>
                <c:tx>
                  <c:v>exports</c:v>
                </c:tx>
                <c:marker>
                  <c:symbol val="none"/>
                </c:marker>
                <c:xVal>
                  <c:strRef>
                    <c:extLst>
                      <c:ext uri="{02D57815-91ED-43cb-92C2-25804820EDAC}">
                        <c15:formulaRef>
                          <c15:sqref>'24'!$A$29:$A$56</c15:sqref>
                        </c15:formulaRef>
                      </c:ext>
                    </c:extLst>
                    <c:strCache>
                      <c:ptCount val="28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  <c:pt idx="24">
                        <c:v>2025-Q1</c:v>
                      </c:pt>
                      <c:pt idx="25">
                        <c:v>2025-Q2</c:v>
                      </c:pt>
                      <c:pt idx="26">
                        <c:v>2025-Q3</c:v>
                      </c:pt>
                      <c:pt idx="27">
                        <c:v>2025-Q4</c:v>
                      </c:pt>
                    </c:strCache>
                  </c:strRef>
                </c:xVal>
                <c:yVal>
                  <c:numRef>
                    <c:extLst>
                      <c:ext uri="{02D57815-91ED-43cb-92C2-25804820EDAC}">
                        <c15:formulaRef>
                          <c15:sqref>'24'!$I$29:$I$56</c15:sqref>
                        </c15:formulaRef>
                      </c:ext>
                    </c:extLst>
                    <c:numCache>
                      <c:formatCode>0.00</c:formatCode>
                      <c:ptCount val="28"/>
                      <c:pt idx="0">
                        <c:v>11.869779943999999</c:v>
                      </c:pt>
                      <c:pt idx="1">
                        <c:v>11.725342802</c:v>
                      </c:pt>
                      <c:pt idx="2">
                        <c:v>12.748861609</c:v>
                      </c:pt>
                      <c:pt idx="3">
                        <c:v>14.668214359</c:v>
                      </c:pt>
                      <c:pt idx="4">
                        <c:v>16.067314285999998</c:v>
                      </c:pt>
                      <c:pt idx="5">
                        <c:v>12.689283066</c:v>
                      </c:pt>
                      <c:pt idx="6">
                        <c:v>12.008919043000001</c:v>
                      </c:pt>
                      <c:pt idx="7">
                        <c:v>16.989207272000002</c:v>
                      </c:pt>
                      <c:pt idx="8">
                        <c:v>17.588114811000001</c:v>
                      </c:pt>
                      <c:pt idx="9">
                        <c:v>18.478610208999999</c:v>
                      </c:pt>
                      <c:pt idx="10">
                        <c:v>18.100015272</c:v>
                      </c:pt>
                      <c:pt idx="11">
                        <c:v>18.727429478000001</c:v>
                      </c:pt>
                      <c:pt idx="12">
                        <c:v>19.959302222000002</c:v>
                      </c:pt>
                      <c:pt idx="13">
                        <c:v>19.316591802000001</c:v>
                      </c:pt>
                      <c:pt idx="14">
                        <c:v>17.873232457</c:v>
                      </c:pt>
                      <c:pt idx="15">
                        <c:v>18.537148793</c:v>
                      </c:pt>
                      <c:pt idx="16">
                        <c:v>20.379453655999999</c:v>
                      </c:pt>
                      <c:pt idx="17">
                        <c:v>20.509733978</c:v>
                      </c:pt>
                      <c:pt idx="18">
                        <c:v>20.593575804</c:v>
                      </c:pt>
                      <c:pt idx="19">
                        <c:v>21.912186814999998</c:v>
                      </c:pt>
                      <c:pt idx="20">
                        <c:v>21.947630878999998</c:v>
                      </c:pt>
                      <c:pt idx="21">
                        <c:v>20.403238022</c:v>
                      </c:pt>
                      <c:pt idx="22">
                        <c:v>21.148796412999999</c:v>
                      </c:pt>
                      <c:pt idx="23">
                        <c:v>22.734299565000001</c:v>
                      </c:pt>
                      <c:pt idx="24">
                        <c:v>23.243131111</c:v>
                      </c:pt>
                      <c:pt idx="25">
                        <c:v>23.349071758000001</c:v>
                      </c:pt>
                      <c:pt idx="26">
                        <c:v>24.251995325999999</c:v>
                      </c:pt>
                      <c:pt idx="27">
                        <c:v>24.902347390999999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8-F7A9-4A62-9A50-B7964117A259}"/>
                  </c:ext>
                </c:extLst>
              </c15:ser>
            </c15:filteredScatterSeries>
            <c15:filteredScatterSeries>
              <c15:ser>
                <c:idx val="7"/>
                <c:order val="7"/>
                <c:tx>
                  <c:v>net storage builds</c:v>
                </c:tx>
                <c:marker>
                  <c:symbol val="none"/>
                </c:marker>
                <c:xVal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'24'!$A$29:$A$56</c15:sqref>
                        </c15:formulaRef>
                      </c:ext>
                    </c:extLst>
                    <c:strCache>
                      <c:ptCount val="28"/>
                      <c:pt idx="0">
                        <c:v>2019-Q1</c:v>
                      </c:pt>
                      <c:pt idx="1">
                        <c:v>2019-Q2</c:v>
                      </c:pt>
                      <c:pt idx="2">
                        <c:v>2019-Q3</c:v>
                      </c:pt>
                      <c:pt idx="3">
                        <c:v>2019-Q4</c:v>
                      </c:pt>
                      <c:pt idx="4">
                        <c:v>2020-Q1</c:v>
                      </c:pt>
                      <c:pt idx="5">
                        <c:v>2020-Q2</c:v>
                      </c:pt>
                      <c:pt idx="6">
                        <c:v>2020-Q3</c:v>
                      </c:pt>
                      <c:pt idx="7">
                        <c:v>2020-Q4</c:v>
                      </c:pt>
                      <c:pt idx="8">
                        <c:v>2021-Q1</c:v>
                      </c:pt>
                      <c:pt idx="9">
                        <c:v>2021-Q2</c:v>
                      </c:pt>
                      <c:pt idx="10">
                        <c:v>2021-Q3</c:v>
                      </c:pt>
                      <c:pt idx="11">
                        <c:v>2021-Q4</c:v>
                      </c:pt>
                      <c:pt idx="12">
                        <c:v>2022-Q1</c:v>
                      </c:pt>
                      <c:pt idx="13">
                        <c:v>2022-Q2</c:v>
                      </c:pt>
                      <c:pt idx="14">
                        <c:v>2022-Q3</c:v>
                      </c:pt>
                      <c:pt idx="15">
                        <c:v>2022-Q4</c:v>
                      </c:pt>
                      <c:pt idx="16">
                        <c:v>2023-Q1</c:v>
                      </c:pt>
                      <c:pt idx="17">
                        <c:v>2023-Q2</c:v>
                      </c:pt>
                      <c:pt idx="18">
                        <c:v>2023-Q3</c:v>
                      </c:pt>
                      <c:pt idx="19">
                        <c:v>2023-Q4</c:v>
                      </c:pt>
                      <c:pt idx="20">
                        <c:v>2024-Q1</c:v>
                      </c:pt>
                      <c:pt idx="21">
                        <c:v>2024-Q2</c:v>
                      </c:pt>
                      <c:pt idx="22">
                        <c:v>2024-Q3</c:v>
                      </c:pt>
                      <c:pt idx="23">
                        <c:v>2024-Q4</c:v>
                      </c:pt>
                      <c:pt idx="24">
                        <c:v>2025-Q1</c:v>
                      </c:pt>
                      <c:pt idx="25">
                        <c:v>2025-Q2</c:v>
                      </c:pt>
                      <c:pt idx="26">
                        <c:v>2025-Q3</c:v>
                      </c:pt>
                      <c:pt idx="27">
                        <c:v>2025-Q4</c:v>
                      </c:pt>
                    </c:strCache>
                  </c:str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'24'!$N$29:$N$56</c15:sqref>
                        </c15:formulaRef>
                      </c:ext>
                    </c:extLst>
                    <c:numCache>
                      <c:formatCode>0.00</c:formatCode>
                      <c:ptCount val="28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F7A9-4A62-9A50-B7964117A259}"/>
                  </c:ext>
                </c:extLst>
              </c15:ser>
            </c15:filteredScatterSeries>
          </c:ext>
        </c:extLst>
      </c:scatterChart>
      <c:catAx>
        <c:axId val="-975106752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 baseline="0"/>
            </a:pPr>
            <a:endParaRPr lang="en-US"/>
          </a:p>
        </c:txPr>
        <c:crossAx val="-975125248"/>
        <c:crosses val="autoZero"/>
        <c:auto val="0"/>
        <c:lblAlgn val="ctr"/>
        <c:lblOffset val="130"/>
        <c:tickLblSkip val="1"/>
        <c:tickMarkSkip val="1"/>
        <c:noMultiLvlLbl val="0"/>
      </c:catAx>
      <c:valAx>
        <c:axId val="-975125248"/>
        <c:scaling>
          <c:orientation val="minMax"/>
          <c:max val="125"/>
          <c:min val="-2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106752"/>
        <c:crosses val="autoZero"/>
        <c:crossBetween val="between"/>
        <c:majorUnit val="25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95" r="0.70000000000000095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</xdr:colOff>
      <xdr:row>3</xdr:row>
      <xdr:rowOff>114300</xdr:rowOff>
    </xdr:from>
    <xdr:to>
      <xdr:col>10</xdr:col>
      <xdr:colOff>51049</xdr:colOff>
      <xdr:row>23</xdr:row>
      <xdr:rowOff>95729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7B64E704-AC9C-4930-BE38-37CEC9BDE526}"/>
            </a:ext>
          </a:extLst>
        </xdr:cNvPr>
        <xdr:cNvGrpSpPr/>
      </xdr:nvGrpSpPr>
      <xdr:grpSpPr>
        <a:xfrm>
          <a:off x="687705" y="638175"/>
          <a:ext cx="5649844" cy="3219929"/>
          <a:chOff x="676275" y="638175"/>
          <a:chExt cx="5477792" cy="3219929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631CDAC0-DB30-0BAE-7C2F-AC500C8C76CD}"/>
              </a:ext>
            </a:extLst>
          </xdr:cNvPr>
          <xdr:cNvGraphicFramePr>
            <a:graphicFrameLocks/>
          </xdr:cNvGraphicFramePr>
        </xdr:nvGraphicFramePr>
        <xdr:xfrm>
          <a:off x="676275" y="2725158"/>
          <a:ext cx="5477792" cy="113294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AF847542-4902-3C30-B444-632BE00C7717}"/>
              </a:ext>
            </a:extLst>
          </xdr:cNvPr>
          <xdr:cNvGraphicFramePr>
            <a:graphicFrameLocks/>
          </xdr:cNvGraphicFramePr>
        </xdr:nvGraphicFramePr>
        <xdr:xfrm>
          <a:off x="676275" y="638175"/>
          <a:ext cx="5477792" cy="208461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pic>
        <xdr:nvPicPr>
          <xdr:cNvPr id="5" name="Picture 1">
            <a:extLst>
              <a:ext uri="{FF2B5EF4-FFF2-40B4-BE49-F238E27FC236}">
                <a16:creationId xmlns:a16="http://schemas.microsoft.com/office/drawing/2014/main" id="{ED4D2073-D255-1ED5-BA5C-FF543CC443D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99444" y="3532916"/>
            <a:ext cx="342985" cy="29075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0.10138</cdr:x>
      <cdr:y>0.03694</cdr:y>
    </cdr:from>
    <cdr:to>
      <cdr:x>0.40915</cdr:x>
      <cdr:y>0.79415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4369" y="41106"/>
          <a:ext cx="1774031" cy="8426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9144" tIns="9144" rIns="9144" bIns="9144" rtlCol="0"/>
        <a:lstStyle xmlns:a="http://schemas.openxmlformats.org/drawingml/2006/main"/>
        <a:p xmlns:a="http://schemas.openxmlformats.org/drawingml/2006/main">
          <a:r>
            <a:rPr lang="en-US" sz="900" b="1" baseline="0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net storage builds</a:t>
          </a:r>
        </a:p>
        <a:p xmlns:a="http://schemas.openxmlformats.org/drawingml/2006/main">
          <a:endParaRPr lang="en-US" sz="900" b="1" baseline="0">
            <a:solidFill>
              <a:schemeClr val="accent4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 baseline="0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 xmlns:a="http://schemas.openxmlformats.org/drawingml/2006/main">
          <a:endParaRPr lang="en-US" sz="900" b="1" baseline="0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 baseline="0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 baseline="0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net storage withdrawals</a:t>
          </a:r>
        </a:p>
        <a:p xmlns:a="http://schemas.openxmlformats.org/drawingml/2006/main">
          <a:endParaRPr lang="en-US" sz="1000" b="1" baseline="0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="1" baseline="0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="1" baseline="0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production</a:t>
          </a:r>
          <a:endParaRPr lang="en-US" sz="1000">
            <a:solidFill>
              <a:schemeClr val="accent1"/>
            </a:solidFill>
            <a:effectLst/>
          </a:endParaRPr>
        </a:p>
        <a:p xmlns:a="http://schemas.openxmlformats.org/drawingml/2006/main">
          <a:endParaRPr lang="en-US" sz="10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0.01217</cdr:x>
      <cdr:y>0.80348</cdr:y>
    </cdr:from>
    <cdr:to>
      <cdr:x>0.93331</cdr:x>
      <cdr:y>0.98527</cdr:y>
    </cdr:to>
    <cdr:sp macro="" textlink="'24'!$B$58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66672" y="910301"/>
          <a:ext cx="5046348" cy="205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9144" tIns="27432" rIns="9144" bIns="9144" rtlCol="0"/>
        <a:lstStyle xmlns:a="http://schemas.openxmlformats.org/drawingml/2006/main"/>
        <a:p xmlns:a="http://schemas.openxmlformats.org/drawingml/2006/main">
          <a:fld id="{B7D5A157-489E-4DBC-9CF3-7826C74C8CA9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Data source: U.S. Energy Information Administration, Short-Term Energy Outlook, May 2024</a:t>
          </a:fld>
          <a:endParaRPr lang="en-US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0.02038</cdr:x>
      <cdr:y>0</cdr:y>
    </cdr:from>
    <cdr:to>
      <cdr:x>0.82094</cdr:x>
      <cdr:y>0.19928</cdr:y>
    </cdr:to>
    <cdr:sp macro="" textlink="">
      <cdr:nvSpPr>
        <cdr:cNvPr id="5" name="TextBox 4"/>
        <cdr:cNvSpPr txBox="1"/>
      </cdr:nvSpPr>
      <cdr:spPr bwMode="auto">
        <a:xfrm xmlns:a="http://schemas.openxmlformats.org/drawingml/2006/main">
          <a:off x="111637" y="0"/>
          <a:ext cx="4385302" cy="419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non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U.S. natural gas</a:t>
          </a:r>
          <a:r>
            <a:rPr lang="en-US" sz="1000" b="1" i="0" baseline="0" dirty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 </a:t>
          </a:r>
          <a:r>
            <a:rPr lang="en-US" sz="1000" b="1" i="0" dirty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production, consumption, and net imports</a:t>
          </a:r>
        </a:p>
        <a:p xmlns:a="http://schemas.openxmlformats.org/drawingml/2006/main">
          <a:pPr eaLnBrk="0" hangingPunct="0"/>
          <a:r>
            <a:rPr lang="en-US" sz="1000" i="0" dirty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billion cubic feet per day </a:t>
          </a:r>
        </a:p>
      </cdr:txBody>
    </cdr:sp>
  </cdr:relSizeAnchor>
  <cdr:relSizeAnchor xmlns:cdr="http://schemas.openxmlformats.org/drawingml/2006/chartDrawing">
    <cdr:from>
      <cdr:x>0.0939</cdr:x>
      <cdr:y>0.15078</cdr:y>
    </cdr:from>
    <cdr:to>
      <cdr:x>0.47992</cdr:x>
      <cdr:y>0.7859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4350" y="314325"/>
          <a:ext cx="2114552" cy="1323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 baseline="0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consumption</a:t>
          </a:r>
        </a:p>
        <a:p xmlns:a="http://schemas.openxmlformats.org/drawingml/2006/main">
          <a:endParaRPr lang="en-US" sz="1000" b="1" baseline="0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="1" baseline="0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="1" baseline="0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="1" baseline="0">
            <a:solidFill>
              <a:schemeClr val="accen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net trade (imports minus exports)</a:t>
          </a:r>
          <a:endParaRPr lang="en-US" sz="1000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9">
          <cell r="A29" t="str">
            <v>2019-Q1</v>
          </cell>
          <cell r="B29" t="str">
            <v>2019</v>
          </cell>
          <cell r="C29" t="str">
            <v>Q1</v>
          </cell>
          <cell r="E29">
            <v>89.794122221999999</v>
          </cell>
          <cell r="F29">
            <v>8.6357701444000003</v>
          </cell>
          <cell r="H29">
            <v>104.12478889</v>
          </cell>
          <cell r="I29">
            <v>11.869779943999999</v>
          </cell>
          <cell r="J29">
            <v>-3.234009799599999</v>
          </cell>
          <cell r="L29">
            <v>-17.271044444000001</v>
          </cell>
          <cell r="M29">
            <v>0</v>
          </cell>
        </row>
        <row r="30">
          <cell r="A30" t="str">
            <v>2019-Q2</v>
          </cell>
          <cell r="C30" t="str">
            <v>Q2</v>
          </cell>
          <cell r="E30">
            <v>91.257362637</v>
          </cell>
          <cell r="F30">
            <v>6.7623325164999999</v>
          </cell>
          <cell r="H30">
            <v>71.051758242000005</v>
          </cell>
          <cell r="I30">
            <v>11.725342802</v>
          </cell>
          <cell r="J30">
            <v>-4.9630102855000002</v>
          </cell>
          <cell r="L30">
            <v>0</v>
          </cell>
          <cell r="M30">
            <v>14.381978022</v>
          </cell>
        </row>
        <row r="31">
          <cell r="A31" t="str">
            <v>2019-Q3</v>
          </cell>
          <cell r="C31" t="str">
            <v>Q3</v>
          </cell>
          <cell r="E31">
            <v>93.763630434999996</v>
          </cell>
          <cell r="F31">
            <v>7.1605461848000003</v>
          </cell>
          <cell r="H31">
            <v>76.457391303999998</v>
          </cell>
          <cell r="I31">
            <v>12.748861609</v>
          </cell>
          <cell r="J31">
            <v>-5.5883154242000002</v>
          </cell>
          <cell r="L31">
            <v>0</v>
          </cell>
          <cell r="M31">
            <v>10.651054348000001</v>
          </cell>
        </row>
        <row r="32">
          <cell r="A32" t="str">
            <v>2019-Q4</v>
          </cell>
          <cell r="C32" t="str">
            <v>Q4</v>
          </cell>
          <cell r="E32">
            <v>96.596423912999995</v>
          </cell>
          <cell r="F32">
            <v>7.5038555109000002</v>
          </cell>
          <cell r="H32">
            <v>89.793630434999997</v>
          </cell>
          <cell r="I32">
            <v>14.668214359</v>
          </cell>
          <cell r="J32">
            <v>-7.1643588481</v>
          </cell>
          <cell r="L32">
            <v>-2.5090326087000001</v>
          </cell>
          <cell r="M32">
            <v>0</v>
          </cell>
        </row>
        <row r="33">
          <cell r="A33" t="str">
            <v>2020-Q1</v>
          </cell>
          <cell r="B33" t="str">
            <v>2020</v>
          </cell>
          <cell r="C33" t="str">
            <v>Q1</v>
          </cell>
          <cell r="E33">
            <v>96.051703297000003</v>
          </cell>
          <cell r="F33">
            <v>7.8421954945000003</v>
          </cell>
          <cell r="H33">
            <v>100.16534066</v>
          </cell>
          <cell r="I33">
            <v>16.067314285999998</v>
          </cell>
          <cell r="J33">
            <v>-8.2251187914999981</v>
          </cell>
          <cell r="L33">
            <v>-12.957142856999999</v>
          </cell>
          <cell r="M33">
            <v>0</v>
          </cell>
        </row>
        <row r="34">
          <cell r="A34" t="str">
            <v>2020-Q2</v>
          </cell>
          <cell r="C34" t="str">
            <v>Q2</v>
          </cell>
          <cell r="E34">
            <v>91.061505495000006</v>
          </cell>
          <cell r="F34">
            <v>6.1982936923</v>
          </cell>
          <cell r="H34">
            <v>71.147945054999994</v>
          </cell>
          <cell r="I34">
            <v>12.689283066</v>
          </cell>
          <cell r="J34">
            <v>-6.4909893736999997</v>
          </cell>
          <cell r="L34">
            <v>0</v>
          </cell>
          <cell r="M34">
            <v>12.401681319</v>
          </cell>
        </row>
        <row r="35">
          <cell r="A35" t="str">
            <v>2020-Q3</v>
          </cell>
          <cell r="C35" t="str">
            <v>Q3</v>
          </cell>
          <cell r="E35">
            <v>90.669608695999997</v>
          </cell>
          <cell r="F35">
            <v>6.4782173478000002</v>
          </cell>
          <cell r="H35">
            <v>76.407923913000005</v>
          </cell>
          <cell r="I35">
            <v>12.008919043000001</v>
          </cell>
          <cell r="J35">
            <v>-5.5307016952000003</v>
          </cell>
          <cell r="L35">
            <v>0</v>
          </cell>
          <cell r="M35">
            <v>7.8881195652000002</v>
          </cell>
        </row>
        <row r="36">
          <cell r="A36" t="str">
            <v>2020-Q4</v>
          </cell>
          <cell r="C36" t="str">
            <v>Q4</v>
          </cell>
          <cell r="E36">
            <v>91.763217390999998</v>
          </cell>
          <cell r="F36">
            <v>7.3640721957000004</v>
          </cell>
          <cell r="H36">
            <v>86.469597825999998</v>
          </cell>
          <cell r="I36">
            <v>16.989207272000002</v>
          </cell>
          <cell r="J36">
            <v>-9.6251350763000012</v>
          </cell>
          <cell r="L36">
            <v>-5.3847391303999999</v>
          </cell>
          <cell r="M36">
            <v>0</v>
          </cell>
        </row>
        <row r="37">
          <cell r="A37" t="str">
            <v>2021-Q1</v>
          </cell>
          <cell r="B37" t="str">
            <v>2021</v>
          </cell>
          <cell r="C37" t="str">
            <v>Q1</v>
          </cell>
          <cell r="E37">
            <v>90.822333333000003</v>
          </cell>
          <cell r="F37">
            <v>8.8296274888999999</v>
          </cell>
          <cell r="H37">
            <v>100.78931111</v>
          </cell>
          <cell r="I37">
            <v>17.588114811000001</v>
          </cell>
          <cell r="J37">
            <v>-8.7584873221000006</v>
          </cell>
          <cell r="L37">
            <v>-17.528411111</v>
          </cell>
          <cell r="M37">
            <v>0</v>
          </cell>
        </row>
        <row r="38">
          <cell r="A38" t="str">
            <v>2021-Q2</v>
          </cell>
          <cell r="C38" t="str">
            <v>Q2</v>
          </cell>
          <cell r="E38">
            <v>94.124329669999995</v>
          </cell>
          <cell r="F38">
            <v>6.8254648571000001</v>
          </cell>
          <cell r="H38">
            <v>72.857934065999999</v>
          </cell>
          <cell r="I38">
            <v>18.478610208999999</v>
          </cell>
          <cell r="J38">
            <v>-11.653145351899999</v>
          </cell>
          <cell r="L38">
            <v>0</v>
          </cell>
          <cell r="M38">
            <v>9.4169120879000001</v>
          </cell>
        </row>
        <row r="39">
          <cell r="A39" t="str">
            <v>2021-Q3</v>
          </cell>
          <cell r="C39" t="str">
            <v>Q3</v>
          </cell>
          <cell r="E39">
            <v>95.156804347999994</v>
          </cell>
          <cell r="F39">
            <v>7.2711268151999997</v>
          </cell>
          <cell r="H39">
            <v>76.000728261000006</v>
          </cell>
          <cell r="I39">
            <v>18.100015272</v>
          </cell>
          <cell r="J39">
            <v>-10.828888456800001</v>
          </cell>
          <cell r="L39">
            <v>0</v>
          </cell>
          <cell r="M39">
            <v>8.0113913043</v>
          </cell>
        </row>
        <row r="40">
          <cell r="A40" t="str">
            <v>2021-Q4</v>
          </cell>
          <cell r="C40" t="str">
            <v>Q4</v>
          </cell>
          <cell r="E40">
            <v>98.212184782999998</v>
          </cell>
          <cell r="F40">
            <v>7.8612327826000001</v>
          </cell>
          <cell r="H40">
            <v>86.440489130000003</v>
          </cell>
          <cell r="I40">
            <v>18.727429478000001</v>
          </cell>
          <cell r="J40">
            <v>-10.866196695400001</v>
          </cell>
          <cell r="L40">
            <v>-1.0811086957</v>
          </cell>
          <cell r="M40">
            <v>0</v>
          </cell>
        </row>
        <row r="41">
          <cell r="A41" t="str">
            <v>2022-Q1</v>
          </cell>
          <cell r="B41" t="str">
            <v>2022</v>
          </cell>
          <cell r="C41" t="str">
            <v>Q1</v>
          </cell>
          <cell r="E41">
            <v>96.627866667000006</v>
          </cell>
          <cell r="F41">
            <v>9.0413863778000003</v>
          </cell>
          <cell r="H41">
            <v>104.81111111</v>
          </cell>
          <cell r="I41">
            <v>19.959302222000002</v>
          </cell>
          <cell r="J41">
            <v>-10.917915844200001</v>
          </cell>
          <cell r="L41">
            <v>-20.629522221999999</v>
          </cell>
          <cell r="M41">
            <v>0</v>
          </cell>
        </row>
        <row r="42">
          <cell r="A42" t="str">
            <v>2022-Q2</v>
          </cell>
          <cell r="C42" t="str">
            <v>Q2</v>
          </cell>
          <cell r="E42">
            <v>98.923560440000003</v>
          </cell>
          <cell r="F42">
            <v>7.7448291647999996</v>
          </cell>
          <cell r="H42">
            <v>76.028186813000005</v>
          </cell>
          <cell r="I42">
            <v>19.316591802000001</v>
          </cell>
          <cell r="J42">
            <v>-11.571762637200003</v>
          </cell>
          <cell r="L42">
            <v>0</v>
          </cell>
          <cell r="M42">
            <v>10.595945055</v>
          </cell>
        </row>
        <row r="43">
          <cell r="A43" t="str">
            <v>2022-Q3</v>
          </cell>
          <cell r="C43" t="str">
            <v>Q3</v>
          </cell>
          <cell r="E43">
            <v>101.19847826</v>
          </cell>
          <cell r="F43">
            <v>7.9022582283</v>
          </cell>
          <cell r="H43">
            <v>80.762358696000007</v>
          </cell>
          <cell r="I43">
            <v>17.873232457</v>
          </cell>
          <cell r="J43">
            <v>-9.9709742287000012</v>
          </cell>
          <cell r="L43">
            <v>0</v>
          </cell>
          <cell r="M43">
            <v>9.1959456522000007</v>
          </cell>
        </row>
        <row r="44">
          <cell r="A44" t="str">
            <v>2022-Q4</v>
          </cell>
          <cell r="C44" t="str">
            <v>Q4</v>
          </cell>
          <cell r="E44">
            <v>101.56744565</v>
          </cell>
          <cell r="F44">
            <v>8.4635667935000001</v>
          </cell>
          <cell r="H44">
            <v>92.462217390999996</v>
          </cell>
          <cell r="I44">
            <v>18.537148793</v>
          </cell>
          <cell r="J44">
            <v>-10.0735819995</v>
          </cell>
          <cell r="L44">
            <v>-2.5449347825999999</v>
          </cell>
          <cell r="M44">
            <v>0</v>
          </cell>
        </row>
        <row r="45">
          <cell r="A45" t="str">
            <v>2023-Q1</v>
          </cell>
          <cell r="B45" t="str">
            <v>2023</v>
          </cell>
          <cell r="C45" t="str">
            <v>Q1</v>
          </cell>
          <cell r="E45">
            <v>102.26363333</v>
          </cell>
          <cell r="F45">
            <v>8.5408796222000003</v>
          </cell>
          <cell r="H45">
            <v>102.99135189</v>
          </cell>
          <cell r="I45">
            <v>20.379453655999999</v>
          </cell>
          <cell r="J45">
            <v>-11.838574033799999</v>
          </cell>
          <cell r="L45">
            <v>-11.958911111000001</v>
          </cell>
          <cell r="M45">
            <v>0</v>
          </cell>
        </row>
        <row r="46">
          <cell r="A46" t="str">
            <v>2023-Q2</v>
          </cell>
          <cell r="C46" t="str">
            <v>Q2</v>
          </cell>
          <cell r="E46">
            <v>103.15780220000001</v>
          </cell>
          <cell r="F46">
            <v>7.3416162856999998</v>
          </cell>
          <cell r="H46">
            <v>78.040325933999995</v>
          </cell>
          <cell r="I46">
            <v>20.509733978</v>
          </cell>
          <cell r="J46">
            <v>-13.168117692300001</v>
          </cell>
          <cell r="L46">
            <v>0</v>
          </cell>
          <cell r="M46">
            <v>11.710604396000001</v>
          </cell>
        </row>
        <row r="47">
          <cell r="A47" t="str">
            <v>2023-Q3</v>
          </cell>
          <cell r="C47" t="str">
            <v>Q3</v>
          </cell>
          <cell r="E47">
            <v>104.12497826000001</v>
          </cell>
          <cell r="F47">
            <v>7.9623520978000002</v>
          </cell>
          <cell r="H47">
            <v>83.868397228000006</v>
          </cell>
          <cell r="I47">
            <v>20.593575804</v>
          </cell>
          <cell r="J47">
            <v>-12.6312237062</v>
          </cell>
          <cell r="L47">
            <v>0</v>
          </cell>
          <cell r="M47">
            <v>6.3815217391000001</v>
          </cell>
        </row>
        <row r="48">
          <cell r="A48" t="str">
            <v>2023-Q4</v>
          </cell>
          <cell r="C48" t="str">
            <v>Q4</v>
          </cell>
          <cell r="E48">
            <v>105.56627174</v>
          </cell>
          <cell r="F48">
            <v>8.2606864783000002</v>
          </cell>
          <cell r="H48">
            <v>91.668036999999998</v>
          </cell>
          <cell r="I48">
            <v>21.912186814999998</v>
          </cell>
          <cell r="J48">
            <v>-13.651500336699998</v>
          </cell>
          <cell r="L48">
            <v>-0.29425000000000001</v>
          </cell>
          <cell r="M48">
            <v>0</v>
          </cell>
        </row>
        <row r="49">
          <cell r="A49" t="str">
            <v>2024-Q1</v>
          </cell>
          <cell r="B49" t="str">
            <v>2024</v>
          </cell>
          <cell r="C49" t="str">
            <v>Q1</v>
          </cell>
          <cell r="E49">
            <v>104.00633297</v>
          </cell>
          <cell r="F49">
            <v>9.0987095384999996</v>
          </cell>
          <cell r="H49">
            <v>103.73599016</v>
          </cell>
          <cell r="I49">
            <v>21.947630878999998</v>
          </cell>
          <cell r="J49">
            <v>-12.848921340499999</v>
          </cell>
          <cell r="L49">
            <v>-12.838416013</v>
          </cell>
          <cell r="M49">
            <v>0</v>
          </cell>
        </row>
        <row r="50">
          <cell r="A50" t="str">
            <v>2024-Q2</v>
          </cell>
          <cell r="C50" t="str">
            <v>Q2</v>
          </cell>
          <cell r="E50">
            <v>102.27356484000001</v>
          </cell>
          <cell r="F50">
            <v>6.9656153407000003</v>
          </cell>
          <cell r="H50">
            <v>76.656735165000001</v>
          </cell>
          <cell r="I50">
            <v>20.403238022</v>
          </cell>
          <cell r="J50">
            <v>-13.437622681299999</v>
          </cell>
          <cell r="L50">
            <v>0</v>
          </cell>
          <cell r="M50">
            <v>11.183675729999999</v>
          </cell>
        </row>
        <row r="51">
          <cell r="A51" t="str">
            <v>2024-Q3</v>
          </cell>
          <cell r="C51" t="str">
            <v>Q3</v>
          </cell>
          <cell r="E51">
            <v>102.38024022</v>
          </cell>
          <cell r="F51">
            <v>7.2635885761000001</v>
          </cell>
          <cell r="H51">
            <v>84.079900652000006</v>
          </cell>
          <cell r="I51">
            <v>21.148796412999999</v>
          </cell>
          <cell r="J51">
            <v>-13.885207836899999</v>
          </cell>
          <cell r="L51">
            <v>0</v>
          </cell>
          <cell r="M51">
            <v>5.9442079564999997</v>
          </cell>
        </row>
        <row r="52">
          <cell r="A52" t="str">
            <v>2024-Q4</v>
          </cell>
          <cell r="C52" t="str">
            <v>Q4</v>
          </cell>
          <cell r="E52">
            <v>103.31278261</v>
          </cell>
          <cell r="F52">
            <v>7.5379040870000003</v>
          </cell>
          <cell r="H52">
            <v>92.804463260999995</v>
          </cell>
          <cell r="I52">
            <v>22.734299565000001</v>
          </cell>
          <cell r="J52">
            <v>-15.196395477999999</v>
          </cell>
          <cell r="L52">
            <v>-3.6136217391000001</v>
          </cell>
          <cell r="M52">
            <v>0</v>
          </cell>
        </row>
        <row r="53">
          <cell r="A53" t="str">
            <v>2025-Q1</v>
          </cell>
          <cell r="B53" t="str">
            <v>2025</v>
          </cell>
          <cell r="C53" t="str">
            <v>Q1</v>
          </cell>
          <cell r="E53">
            <v>103.84485222000001</v>
          </cell>
          <cell r="F53">
            <v>8.3813414110999993</v>
          </cell>
          <cell r="H53">
            <v>104.57313610999999</v>
          </cell>
          <cell r="I53">
            <v>23.243131111</v>
          </cell>
          <cell r="J53">
            <v>-14.861789699900001</v>
          </cell>
          <cell r="L53">
            <v>-14.825580588999999</v>
          </cell>
          <cell r="M53">
            <v>0</v>
          </cell>
        </row>
        <row r="54">
          <cell r="A54" t="str">
            <v>2025-Q2</v>
          </cell>
          <cell r="C54" t="str">
            <v>Q2</v>
          </cell>
          <cell r="E54">
            <v>104.88733077000001</v>
          </cell>
          <cell r="F54">
            <v>7.0157762418000003</v>
          </cell>
          <cell r="H54">
            <v>77.316667033000002</v>
          </cell>
          <cell r="I54">
            <v>23.349071758000001</v>
          </cell>
          <cell r="J54">
            <v>-16.3332955162</v>
          </cell>
          <cell r="L54">
            <v>0</v>
          </cell>
          <cell r="M54">
            <v>11.601311319000001</v>
          </cell>
        </row>
        <row r="55">
          <cell r="A55" t="str">
            <v>2025-Q3</v>
          </cell>
          <cell r="C55" t="str">
            <v>Q3</v>
          </cell>
          <cell r="E55">
            <v>104.96597065</v>
          </cell>
          <cell r="F55">
            <v>7.2827392608999997</v>
          </cell>
          <cell r="H55">
            <v>83.718742282999997</v>
          </cell>
          <cell r="I55">
            <v>24.251995325999999</v>
          </cell>
          <cell r="J55">
            <v>-16.969256065099998</v>
          </cell>
          <cell r="L55">
            <v>0</v>
          </cell>
          <cell r="M55">
            <v>5.8428523804000001</v>
          </cell>
        </row>
        <row r="56">
          <cell r="A56" t="str">
            <v>2025-Q4</v>
          </cell>
          <cell r="C56" t="str">
            <v>Q4</v>
          </cell>
          <cell r="E56">
            <v>105.45955326000001</v>
          </cell>
          <cell r="F56">
            <v>7.5393808804000004</v>
          </cell>
          <cell r="H56">
            <v>93.132411086999994</v>
          </cell>
          <cell r="I56">
            <v>24.902347390999999</v>
          </cell>
          <cell r="J56">
            <v>-17.3629665106</v>
          </cell>
          <cell r="L56">
            <v>-4.0578350978</v>
          </cell>
          <cell r="M56">
            <v>0</v>
          </cell>
        </row>
        <row r="59">
          <cell r="B59" t="str">
            <v>Forecast</v>
          </cell>
        </row>
        <row r="60">
          <cell r="A60">
            <v>21.5</v>
          </cell>
          <cell r="B60">
            <v>-25</v>
          </cell>
        </row>
        <row r="61">
          <cell r="A61">
            <v>21.5</v>
          </cell>
          <cell r="B61">
            <v>125</v>
          </cell>
        </row>
        <row r="63">
          <cell r="A63">
            <v>21.5</v>
          </cell>
          <cell r="B63">
            <v>-50</v>
          </cell>
        </row>
        <row r="64">
          <cell r="A64">
            <v>21.5</v>
          </cell>
          <cell r="B64">
            <v>50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E8654-A218-4AB5-84B2-52EA8DB33F8A}">
  <sheetPr>
    <pageSetUpPr fitToPage="1"/>
  </sheetPr>
  <dimension ref="A1:R64"/>
  <sheetViews>
    <sheetView tabSelected="1" zoomScaleNormal="100" workbookViewId="0"/>
  </sheetViews>
  <sheetFormatPr defaultColWidth="9.42578125" defaultRowHeight="12.75" x14ac:dyDescent="0.2"/>
  <cols>
    <col min="1" max="10" width="9.42578125" style="1"/>
    <col min="11" max="11" width="10.42578125" style="1" customWidth="1"/>
    <col min="12" max="16" width="9.42578125" style="1"/>
    <col min="17" max="17" width="27.5703125" style="1" customWidth="1"/>
    <col min="18" max="18" width="14.5703125" style="1" customWidth="1"/>
    <col min="19" max="16384" width="9.42578125" style="1"/>
  </cols>
  <sheetData>
    <row r="1" spans="1:18" x14ac:dyDescent="0.2">
      <c r="A1" s="1" t="s">
        <v>0</v>
      </c>
    </row>
    <row r="2" spans="1:18" ht="15.75" x14ac:dyDescent="0.25">
      <c r="A2" s="2" t="s">
        <v>1</v>
      </c>
      <c r="F2" s="3"/>
    </row>
    <row r="3" spans="1:18" x14ac:dyDescent="0.2">
      <c r="A3" s="4"/>
      <c r="F3" s="3"/>
    </row>
    <row r="4" spans="1:18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M4" s="6"/>
    </row>
    <row r="5" spans="1:18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Q5" s="7" t="s">
        <v>2</v>
      </c>
      <c r="R5" s="8"/>
    </row>
    <row r="6" spans="1:18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M6" s="6"/>
      <c r="Q6" s="9" t="s">
        <v>3</v>
      </c>
      <c r="R6" s="10" t="s">
        <v>4</v>
      </c>
    </row>
    <row r="7" spans="1:18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Q7" s="11" t="s">
        <v>5</v>
      </c>
      <c r="R7" s="12" t="s">
        <v>6</v>
      </c>
    </row>
    <row r="8" spans="1:18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Q8" s="11" t="s">
        <v>7</v>
      </c>
      <c r="R8" s="12" t="s">
        <v>8</v>
      </c>
    </row>
    <row r="9" spans="1:18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Q9" s="11" t="s">
        <v>9</v>
      </c>
      <c r="R9" s="12" t="s">
        <v>10</v>
      </c>
    </row>
    <row r="10" spans="1:18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Q10" s="11" t="s">
        <v>11</v>
      </c>
      <c r="R10" s="12" t="s">
        <v>12</v>
      </c>
    </row>
    <row r="11" spans="1:18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Q11" s="13" t="s">
        <v>13</v>
      </c>
      <c r="R11" s="14" t="s">
        <v>14</v>
      </c>
    </row>
    <row r="12" spans="1:18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8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8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8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8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4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4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4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4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4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4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4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4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4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4" x14ac:dyDescent="0.2">
      <c r="B26" s="6"/>
      <c r="D26" s="6"/>
      <c r="E26" s="6"/>
      <c r="F26" s="15"/>
      <c r="H26" s="15"/>
      <c r="I26" s="15"/>
    </row>
    <row r="27" spans="1:14" x14ac:dyDescent="0.2">
      <c r="B27" s="6"/>
      <c r="D27" s="6"/>
      <c r="E27" s="15"/>
      <c r="F27" s="15"/>
      <c r="H27" s="15"/>
      <c r="I27" s="15"/>
    </row>
    <row r="28" spans="1:14" ht="36" x14ac:dyDescent="0.2">
      <c r="A28" s="16" t="s">
        <v>15</v>
      </c>
      <c r="B28" s="17"/>
      <c r="C28" s="18"/>
      <c r="D28" s="16" t="s">
        <v>16</v>
      </c>
      <c r="E28" s="19" t="s">
        <v>17</v>
      </c>
      <c r="F28" s="19" t="s">
        <v>18</v>
      </c>
      <c r="G28" s="20" t="s">
        <v>7</v>
      </c>
      <c r="H28" s="19" t="s">
        <v>19</v>
      </c>
      <c r="I28" s="19" t="s">
        <v>20</v>
      </c>
      <c r="J28" s="20" t="s">
        <v>21</v>
      </c>
      <c r="K28" s="20" t="s">
        <v>13</v>
      </c>
      <c r="L28" s="20" t="s">
        <v>22</v>
      </c>
      <c r="M28" s="20" t="s">
        <v>23</v>
      </c>
    </row>
    <row r="29" spans="1:14" x14ac:dyDescent="0.2">
      <c r="A29" s="6" t="s">
        <v>24</v>
      </c>
      <c r="B29" s="21" t="str">
        <f>LEFT(A29,4)</f>
        <v>2019</v>
      </c>
      <c r="C29" s="6" t="str">
        <f t="shared" ref="C29:C56" si="0">RIGHT(A29,2)</f>
        <v>Q1</v>
      </c>
      <c r="D29" s="22">
        <v>43466</v>
      </c>
      <c r="E29" s="23">
        <v>89.794122221999999</v>
      </c>
      <c r="F29" s="23">
        <v>8.6357701444000003</v>
      </c>
      <c r="G29" s="23">
        <v>0.13268757778000001</v>
      </c>
      <c r="H29" s="23">
        <v>104.12478889</v>
      </c>
      <c r="I29" s="23">
        <v>11.869779943999999</v>
      </c>
      <c r="J29" s="23">
        <f>+F29-I29</f>
        <v>-3.234009799599999</v>
      </c>
      <c r="K29" s="23">
        <v>17.271044444000001</v>
      </c>
      <c r="L29" s="23">
        <f>+IF(K29&gt;0,+K29,0)*-1</f>
        <v>-17.271044444000001</v>
      </c>
      <c r="M29" s="23">
        <f>+IF(K29&lt;0,+K29,0)*-1</f>
        <v>0</v>
      </c>
    </row>
    <row r="30" spans="1:14" x14ac:dyDescent="0.2">
      <c r="A30" s="6" t="s">
        <v>25</v>
      </c>
      <c r="B30" s="24"/>
      <c r="C30" s="6" t="str">
        <f t="shared" si="0"/>
        <v>Q2</v>
      </c>
      <c r="D30" s="22">
        <v>43556</v>
      </c>
      <c r="E30" s="23">
        <v>91.257362637</v>
      </c>
      <c r="F30" s="23">
        <v>6.7623325164999999</v>
      </c>
      <c r="G30" s="23">
        <v>-1.0241875165000001</v>
      </c>
      <c r="H30" s="23">
        <v>71.051758242000005</v>
      </c>
      <c r="I30" s="23">
        <v>11.725342802</v>
      </c>
      <c r="J30" s="23">
        <f t="shared" ref="J30:J56" si="1">+F30-I30</f>
        <v>-4.9630102855000002</v>
      </c>
      <c r="K30" s="23">
        <v>-14.381978022</v>
      </c>
      <c r="L30" s="23">
        <f t="shared" ref="L30:L56" si="2">+IF(K30&gt;0,+K30,0)*-1</f>
        <v>0</v>
      </c>
      <c r="M30" s="23">
        <f t="shared" ref="M30:M56" si="3">+IF(K30&lt;0,+K30,0)*-1</f>
        <v>14.381978022</v>
      </c>
      <c r="N30" s="23"/>
    </row>
    <row r="31" spans="1:14" x14ac:dyDescent="0.2">
      <c r="A31" s="6" t="s">
        <v>26</v>
      </c>
      <c r="B31" s="24"/>
      <c r="C31" s="6" t="str">
        <f t="shared" si="0"/>
        <v>Q3</v>
      </c>
      <c r="D31" s="22">
        <v>43647</v>
      </c>
      <c r="E31" s="23">
        <v>93.763630434999996</v>
      </c>
      <c r="F31" s="23">
        <v>7.1605461848000003</v>
      </c>
      <c r="G31" s="23">
        <v>-1.2349345760999999</v>
      </c>
      <c r="H31" s="23">
        <v>76.457391303999998</v>
      </c>
      <c r="I31" s="23">
        <v>12.748861609</v>
      </c>
      <c r="J31" s="23">
        <f t="shared" si="1"/>
        <v>-5.5883154242000002</v>
      </c>
      <c r="K31" s="23">
        <v>-10.651054348000001</v>
      </c>
      <c r="L31" s="23">
        <f t="shared" si="2"/>
        <v>0</v>
      </c>
      <c r="M31" s="23">
        <f t="shared" si="3"/>
        <v>10.651054348000001</v>
      </c>
      <c r="N31" s="23"/>
    </row>
    <row r="32" spans="1:14" x14ac:dyDescent="0.2">
      <c r="A32" s="6" t="s">
        <v>27</v>
      </c>
      <c r="B32" s="24"/>
      <c r="C32" s="6" t="str">
        <f t="shared" si="0"/>
        <v>Q4</v>
      </c>
      <c r="D32" s="22">
        <v>43739</v>
      </c>
      <c r="E32" s="23">
        <v>96.596423912999995</v>
      </c>
      <c r="F32" s="23">
        <v>7.5038555109000002</v>
      </c>
      <c r="G32" s="23">
        <v>-2.3206194130000002</v>
      </c>
      <c r="H32" s="23">
        <v>89.793630434999997</v>
      </c>
      <c r="I32" s="23">
        <v>14.668214359</v>
      </c>
      <c r="J32" s="23">
        <f t="shared" si="1"/>
        <v>-7.1643588481</v>
      </c>
      <c r="K32" s="23">
        <v>2.5090326087000001</v>
      </c>
      <c r="L32" s="23">
        <f t="shared" si="2"/>
        <v>-2.5090326087000001</v>
      </c>
      <c r="M32" s="23">
        <f t="shared" si="3"/>
        <v>0</v>
      </c>
      <c r="N32" s="23"/>
    </row>
    <row r="33" spans="1:14" x14ac:dyDescent="0.2">
      <c r="A33" s="6" t="s">
        <v>28</v>
      </c>
      <c r="B33" s="24" t="str">
        <f>LEFT(A33,4)</f>
        <v>2020</v>
      </c>
      <c r="C33" s="6" t="str">
        <f t="shared" si="0"/>
        <v>Q1</v>
      </c>
      <c r="D33" s="22">
        <v>43831</v>
      </c>
      <c r="E33" s="23">
        <v>96.051703297000003</v>
      </c>
      <c r="F33" s="23">
        <v>7.8421954945000003</v>
      </c>
      <c r="G33" s="23">
        <v>-0.79806802198000004</v>
      </c>
      <c r="H33" s="23">
        <v>100.16534066</v>
      </c>
      <c r="I33" s="23">
        <v>16.067314285999998</v>
      </c>
      <c r="J33" s="23">
        <f t="shared" si="1"/>
        <v>-8.2251187914999981</v>
      </c>
      <c r="K33" s="23">
        <v>12.957142856999999</v>
      </c>
      <c r="L33" s="23">
        <f t="shared" si="2"/>
        <v>-12.957142856999999</v>
      </c>
      <c r="M33" s="23">
        <f t="shared" si="3"/>
        <v>0</v>
      </c>
      <c r="N33" s="23"/>
    </row>
    <row r="34" spans="1:14" x14ac:dyDescent="0.2">
      <c r="A34" s="6" t="s">
        <v>29</v>
      </c>
      <c r="B34" s="24"/>
      <c r="C34" s="6" t="str">
        <f t="shared" si="0"/>
        <v>Q2</v>
      </c>
      <c r="D34" s="22">
        <v>43922</v>
      </c>
      <c r="E34" s="23">
        <v>91.061505495000006</v>
      </c>
      <c r="F34" s="23">
        <v>6.1982936923</v>
      </c>
      <c r="G34" s="23">
        <v>-1.1897798571</v>
      </c>
      <c r="H34" s="23">
        <v>71.147945054999994</v>
      </c>
      <c r="I34" s="23">
        <v>12.689283066</v>
      </c>
      <c r="J34" s="23">
        <f t="shared" si="1"/>
        <v>-6.4909893736999997</v>
      </c>
      <c r="K34" s="23">
        <v>-12.401681319</v>
      </c>
      <c r="L34" s="23">
        <f t="shared" si="2"/>
        <v>0</v>
      </c>
      <c r="M34" s="23">
        <f t="shared" si="3"/>
        <v>12.401681319</v>
      </c>
      <c r="N34" s="23"/>
    </row>
    <row r="35" spans="1:14" x14ac:dyDescent="0.2">
      <c r="A35" s="6" t="s">
        <v>30</v>
      </c>
      <c r="B35" s="24"/>
      <c r="C35" s="6" t="str">
        <f t="shared" si="0"/>
        <v>Q3</v>
      </c>
      <c r="D35" s="22">
        <v>44013</v>
      </c>
      <c r="E35" s="23">
        <v>90.669608695999997</v>
      </c>
      <c r="F35" s="23">
        <v>6.4782173478000002</v>
      </c>
      <c r="G35" s="23">
        <v>-1.0125265652</v>
      </c>
      <c r="H35" s="23">
        <v>76.407923913000005</v>
      </c>
      <c r="I35" s="23">
        <v>12.008919043000001</v>
      </c>
      <c r="J35" s="23">
        <f t="shared" si="1"/>
        <v>-5.5307016952000003</v>
      </c>
      <c r="K35" s="23">
        <v>-7.8881195652000002</v>
      </c>
      <c r="L35" s="23">
        <f t="shared" si="2"/>
        <v>0</v>
      </c>
      <c r="M35" s="23">
        <f t="shared" si="3"/>
        <v>7.8881195652000002</v>
      </c>
      <c r="N35" s="23"/>
    </row>
    <row r="36" spans="1:14" x14ac:dyDescent="0.2">
      <c r="A36" s="6" t="s">
        <v>31</v>
      </c>
      <c r="B36" s="24"/>
      <c r="C36" s="6" t="str">
        <f t="shared" si="0"/>
        <v>Q4</v>
      </c>
      <c r="D36" s="22">
        <v>44105</v>
      </c>
      <c r="E36" s="23">
        <v>91.763217390999998</v>
      </c>
      <c r="F36" s="23">
        <v>7.3640721957000004</v>
      </c>
      <c r="G36" s="23">
        <v>-1.2250714457</v>
      </c>
      <c r="H36" s="23">
        <v>86.469597825999998</v>
      </c>
      <c r="I36" s="23">
        <v>16.989207272000002</v>
      </c>
      <c r="J36" s="23">
        <f t="shared" si="1"/>
        <v>-9.6251350763000012</v>
      </c>
      <c r="K36" s="23">
        <v>5.3847391303999999</v>
      </c>
      <c r="L36" s="23">
        <f t="shared" si="2"/>
        <v>-5.3847391303999999</v>
      </c>
      <c r="M36" s="23">
        <f t="shared" si="3"/>
        <v>0</v>
      </c>
      <c r="N36" s="23"/>
    </row>
    <row r="37" spans="1:14" x14ac:dyDescent="0.2">
      <c r="A37" s="6" t="s">
        <v>32</v>
      </c>
      <c r="B37" s="24" t="str">
        <f>LEFT(A37,4)</f>
        <v>2021</v>
      </c>
      <c r="C37" s="6" t="str">
        <f t="shared" si="0"/>
        <v>Q1</v>
      </c>
      <c r="D37" s="22">
        <v>44197</v>
      </c>
      <c r="E37" s="23">
        <v>90.822333333000003</v>
      </c>
      <c r="F37" s="23">
        <v>8.8296274888999999</v>
      </c>
      <c r="G37" s="23">
        <v>1.0233428778</v>
      </c>
      <c r="H37" s="23">
        <v>100.78931111</v>
      </c>
      <c r="I37" s="23">
        <v>17.588114811000001</v>
      </c>
      <c r="J37" s="23">
        <f t="shared" si="1"/>
        <v>-8.7584873221000006</v>
      </c>
      <c r="K37" s="23">
        <v>17.528411111</v>
      </c>
      <c r="L37" s="23">
        <f t="shared" si="2"/>
        <v>-17.528411111</v>
      </c>
      <c r="M37" s="23">
        <f t="shared" si="3"/>
        <v>0</v>
      </c>
      <c r="N37" s="23"/>
    </row>
    <row r="38" spans="1:14" x14ac:dyDescent="0.2">
      <c r="A38" s="6" t="s">
        <v>33</v>
      </c>
      <c r="B38" s="24"/>
      <c r="C38" s="6" t="str">
        <f t="shared" si="0"/>
        <v>Q2</v>
      </c>
      <c r="D38" s="22">
        <v>44287</v>
      </c>
      <c r="E38" s="23">
        <v>94.124329669999995</v>
      </c>
      <c r="F38" s="23">
        <v>6.8254648571000001</v>
      </c>
      <c r="G38" s="23">
        <v>-0.37636014286000002</v>
      </c>
      <c r="H38" s="23">
        <v>72.857934065999999</v>
      </c>
      <c r="I38" s="23">
        <v>18.478610208999999</v>
      </c>
      <c r="J38" s="23">
        <f t="shared" si="1"/>
        <v>-11.653145351899999</v>
      </c>
      <c r="K38" s="23">
        <v>-9.4169120879000001</v>
      </c>
      <c r="L38" s="23">
        <f t="shared" si="2"/>
        <v>0</v>
      </c>
      <c r="M38" s="23">
        <f t="shared" si="3"/>
        <v>9.4169120879000001</v>
      </c>
      <c r="N38" s="23"/>
    </row>
    <row r="39" spans="1:14" x14ac:dyDescent="0.2">
      <c r="A39" s="6" t="s">
        <v>34</v>
      </c>
      <c r="B39" s="24"/>
      <c r="C39" s="6" t="str">
        <f t="shared" si="0"/>
        <v>Q3</v>
      </c>
      <c r="D39" s="22">
        <v>44378</v>
      </c>
      <c r="E39" s="23">
        <v>95.156804347999994</v>
      </c>
      <c r="F39" s="23">
        <v>7.2711268151999997</v>
      </c>
      <c r="G39" s="23">
        <v>-0.49778545652</v>
      </c>
      <c r="H39" s="23">
        <v>76.000728261000006</v>
      </c>
      <c r="I39" s="23">
        <v>18.100015272</v>
      </c>
      <c r="J39" s="23">
        <f t="shared" si="1"/>
        <v>-10.828888456800001</v>
      </c>
      <c r="K39" s="23">
        <v>-8.0113913043</v>
      </c>
      <c r="L39" s="23">
        <f t="shared" si="2"/>
        <v>0</v>
      </c>
      <c r="M39" s="23">
        <f t="shared" si="3"/>
        <v>8.0113913043</v>
      </c>
      <c r="N39" s="23"/>
    </row>
    <row r="40" spans="1:14" x14ac:dyDescent="0.2">
      <c r="A40" s="6" t="s">
        <v>35</v>
      </c>
      <c r="B40" s="24"/>
      <c r="C40" s="6" t="str">
        <f t="shared" si="0"/>
        <v>Q4</v>
      </c>
      <c r="D40" s="22">
        <v>44470</v>
      </c>
      <c r="E40" s="23">
        <v>98.212184782999998</v>
      </c>
      <c r="F40" s="23">
        <v>7.8612327826000001</v>
      </c>
      <c r="G40" s="23">
        <v>-2.1744337390999999</v>
      </c>
      <c r="H40" s="23">
        <v>86.440489130000003</v>
      </c>
      <c r="I40" s="23">
        <v>18.727429478000001</v>
      </c>
      <c r="J40" s="23">
        <f t="shared" si="1"/>
        <v>-10.866196695400001</v>
      </c>
      <c r="K40" s="23">
        <v>1.0811086957</v>
      </c>
      <c r="L40" s="23">
        <f t="shared" si="2"/>
        <v>-1.0811086957</v>
      </c>
      <c r="M40" s="23">
        <f t="shared" si="3"/>
        <v>0</v>
      </c>
      <c r="N40" s="23"/>
    </row>
    <row r="41" spans="1:14" x14ac:dyDescent="0.2">
      <c r="A41" s="6" t="s">
        <v>36</v>
      </c>
      <c r="B41" s="24" t="str">
        <f>LEFT(A41,4)</f>
        <v>2022</v>
      </c>
      <c r="C41" s="6" t="str">
        <f t="shared" si="0"/>
        <v>Q1</v>
      </c>
      <c r="D41" s="22">
        <v>44562</v>
      </c>
      <c r="E41" s="23">
        <v>96.627866667000006</v>
      </c>
      <c r="F41" s="23">
        <v>9.0413863778000003</v>
      </c>
      <c r="G41" s="23">
        <v>-1.7226730444</v>
      </c>
      <c r="H41" s="23">
        <v>104.81111111</v>
      </c>
      <c r="I41" s="23">
        <v>19.959302222000002</v>
      </c>
      <c r="J41" s="23">
        <f t="shared" si="1"/>
        <v>-10.917915844200001</v>
      </c>
      <c r="K41" s="23">
        <v>20.629522221999999</v>
      </c>
      <c r="L41" s="23">
        <f t="shared" si="2"/>
        <v>-20.629522221999999</v>
      </c>
      <c r="M41" s="23">
        <f t="shared" si="3"/>
        <v>0</v>
      </c>
      <c r="N41" s="23"/>
    </row>
    <row r="42" spans="1:14" x14ac:dyDescent="0.2">
      <c r="A42" s="6" t="s">
        <v>37</v>
      </c>
      <c r="B42" s="24"/>
      <c r="C42" s="6" t="str">
        <f t="shared" si="0"/>
        <v>Q2</v>
      </c>
      <c r="D42" s="22">
        <v>44652</v>
      </c>
      <c r="E42" s="23">
        <v>98.923560440000003</v>
      </c>
      <c r="F42" s="23">
        <v>7.7448291647999996</v>
      </c>
      <c r="G42" s="23">
        <v>-0.92659999999999998</v>
      </c>
      <c r="H42" s="23">
        <v>76.028186813000005</v>
      </c>
      <c r="I42" s="23">
        <v>19.316591802000001</v>
      </c>
      <c r="J42" s="23">
        <f t="shared" si="1"/>
        <v>-11.571762637200003</v>
      </c>
      <c r="K42" s="23">
        <v>-10.595945055</v>
      </c>
      <c r="L42" s="23">
        <f t="shared" si="2"/>
        <v>0</v>
      </c>
      <c r="M42" s="23">
        <f t="shared" si="3"/>
        <v>10.595945055</v>
      </c>
      <c r="N42" s="23"/>
    </row>
    <row r="43" spans="1:14" x14ac:dyDescent="0.2">
      <c r="A43" s="6" t="s">
        <v>38</v>
      </c>
      <c r="B43" s="24"/>
      <c r="C43" s="6" t="str">
        <f t="shared" si="0"/>
        <v>Q3</v>
      </c>
      <c r="D43" s="22">
        <v>44743</v>
      </c>
      <c r="E43" s="23">
        <v>101.19847826</v>
      </c>
      <c r="F43" s="23">
        <v>7.9022582283</v>
      </c>
      <c r="G43" s="23">
        <v>-1.4727105543000001</v>
      </c>
      <c r="H43" s="23">
        <v>80.762358696000007</v>
      </c>
      <c r="I43" s="23">
        <v>17.873232457</v>
      </c>
      <c r="J43" s="23">
        <f t="shared" si="1"/>
        <v>-9.9709742287000012</v>
      </c>
      <c r="K43" s="23">
        <v>-9.1959456522000007</v>
      </c>
      <c r="L43" s="23">
        <f t="shared" si="2"/>
        <v>0</v>
      </c>
      <c r="M43" s="23">
        <f t="shared" si="3"/>
        <v>9.1959456522000007</v>
      </c>
      <c r="N43" s="23"/>
    </row>
    <row r="44" spans="1:14" x14ac:dyDescent="0.2">
      <c r="A44" s="6" t="s">
        <v>39</v>
      </c>
      <c r="B44" s="24"/>
      <c r="C44" s="6" t="str">
        <f t="shared" si="0"/>
        <v>Q4</v>
      </c>
      <c r="D44" s="22">
        <v>44835</v>
      </c>
      <c r="E44" s="23">
        <v>101.56744565</v>
      </c>
      <c r="F44" s="23">
        <v>8.4635667935000001</v>
      </c>
      <c r="G44" s="23">
        <v>-1.7808310435000001</v>
      </c>
      <c r="H44" s="23">
        <v>92.462217390999996</v>
      </c>
      <c r="I44" s="23">
        <v>18.537148793</v>
      </c>
      <c r="J44" s="23">
        <f t="shared" si="1"/>
        <v>-10.0735819995</v>
      </c>
      <c r="K44" s="23">
        <v>2.5449347825999999</v>
      </c>
      <c r="L44" s="23">
        <f t="shared" si="2"/>
        <v>-2.5449347825999999</v>
      </c>
      <c r="M44" s="23">
        <f t="shared" si="3"/>
        <v>0</v>
      </c>
      <c r="N44" s="23"/>
    </row>
    <row r="45" spans="1:14" x14ac:dyDescent="0.2">
      <c r="A45" s="6" t="s">
        <v>40</v>
      </c>
      <c r="B45" s="24" t="str">
        <f>LEFT(A45,4)</f>
        <v>2023</v>
      </c>
      <c r="C45" s="6" t="str">
        <f t="shared" si="0"/>
        <v>Q1</v>
      </c>
      <c r="D45" s="22">
        <v>44927</v>
      </c>
      <c r="E45" s="23">
        <v>102.26363333</v>
      </c>
      <c r="F45" s="23">
        <v>8.5408796222000003</v>
      </c>
      <c r="G45" s="23">
        <v>0.39091481110999998</v>
      </c>
      <c r="H45" s="23">
        <v>102.99135189</v>
      </c>
      <c r="I45" s="23">
        <v>20.379453655999999</v>
      </c>
      <c r="J45" s="23">
        <f t="shared" si="1"/>
        <v>-11.838574033799999</v>
      </c>
      <c r="K45" s="23">
        <v>11.958911111000001</v>
      </c>
      <c r="L45" s="23">
        <f t="shared" si="2"/>
        <v>-11.958911111000001</v>
      </c>
      <c r="M45" s="23">
        <f t="shared" si="3"/>
        <v>0</v>
      </c>
      <c r="N45" s="23"/>
    </row>
    <row r="46" spans="1:14" x14ac:dyDescent="0.2">
      <c r="A46" s="6" t="s">
        <v>41</v>
      </c>
      <c r="B46" s="24"/>
      <c r="C46" s="6" t="str">
        <f t="shared" si="0"/>
        <v>Q2</v>
      </c>
      <c r="D46" s="22">
        <v>45017</v>
      </c>
      <c r="E46" s="23">
        <v>103.15780220000001</v>
      </c>
      <c r="F46" s="23">
        <v>7.3416162856999998</v>
      </c>
      <c r="G46" s="23">
        <v>-0.40705087911999999</v>
      </c>
      <c r="H46" s="23">
        <v>78.040325933999995</v>
      </c>
      <c r="I46" s="23">
        <v>20.509733978</v>
      </c>
      <c r="J46" s="23">
        <f t="shared" si="1"/>
        <v>-13.168117692300001</v>
      </c>
      <c r="K46" s="23">
        <v>-11.710604396000001</v>
      </c>
      <c r="L46" s="23">
        <f t="shared" si="2"/>
        <v>0</v>
      </c>
      <c r="M46" s="23">
        <f t="shared" si="3"/>
        <v>11.710604396000001</v>
      </c>
      <c r="N46" s="23"/>
    </row>
    <row r="47" spans="1:14" x14ac:dyDescent="0.2">
      <c r="A47" s="6" t="s">
        <v>42</v>
      </c>
      <c r="B47" s="24"/>
      <c r="C47" s="6" t="str">
        <f t="shared" si="0"/>
        <v>Q3</v>
      </c>
      <c r="D47" s="22">
        <v>45108</v>
      </c>
      <c r="E47" s="23">
        <v>104.12497826000001</v>
      </c>
      <c r="F47" s="23">
        <v>7.9623520978000002</v>
      </c>
      <c r="G47" s="23">
        <v>-1.4021942826</v>
      </c>
      <c r="H47" s="23">
        <v>83.868397228000006</v>
      </c>
      <c r="I47" s="23">
        <v>20.593575804</v>
      </c>
      <c r="J47" s="23">
        <f t="shared" si="1"/>
        <v>-12.6312237062</v>
      </c>
      <c r="K47" s="23">
        <v>-6.3815217391000001</v>
      </c>
      <c r="L47" s="23">
        <f t="shared" si="2"/>
        <v>0</v>
      </c>
      <c r="M47" s="23">
        <f t="shared" si="3"/>
        <v>6.3815217391000001</v>
      </c>
      <c r="N47" s="23"/>
    </row>
    <row r="48" spans="1:14" x14ac:dyDescent="0.2">
      <c r="A48" s="6" t="s">
        <v>43</v>
      </c>
      <c r="B48" s="24"/>
      <c r="C48" s="6" t="str">
        <f t="shared" si="0"/>
        <v>Q4</v>
      </c>
      <c r="D48" s="22">
        <v>45200</v>
      </c>
      <c r="E48" s="23">
        <v>105.56627174</v>
      </c>
      <c r="F48" s="23">
        <v>8.2606864783000002</v>
      </c>
      <c r="G48" s="23">
        <v>-0.69319092391000003</v>
      </c>
      <c r="H48" s="23">
        <v>91.668036999999998</v>
      </c>
      <c r="I48" s="23">
        <v>21.912186814999998</v>
      </c>
      <c r="J48" s="23">
        <f t="shared" si="1"/>
        <v>-13.651500336699998</v>
      </c>
      <c r="K48" s="23">
        <v>0.29425000000000001</v>
      </c>
      <c r="L48" s="23">
        <f t="shared" si="2"/>
        <v>-0.29425000000000001</v>
      </c>
      <c r="M48" s="23">
        <f t="shared" si="3"/>
        <v>0</v>
      </c>
      <c r="N48" s="23"/>
    </row>
    <row r="49" spans="1:14" x14ac:dyDescent="0.2">
      <c r="A49" s="6" t="s">
        <v>44</v>
      </c>
      <c r="B49" s="24" t="str">
        <f>LEFT(A49,4)</f>
        <v>2024</v>
      </c>
      <c r="C49" s="6" t="str">
        <f t="shared" si="0"/>
        <v>Q1</v>
      </c>
      <c r="D49" s="22">
        <v>45292</v>
      </c>
      <c r="E49" s="23">
        <v>104.00633297</v>
      </c>
      <c r="F49" s="23">
        <v>9.0987095384999996</v>
      </c>
      <c r="G49" s="23">
        <v>-0.43690529498000003</v>
      </c>
      <c r="H49" s="23">
        <v>103.73599016</v>
      </c>
      <c r="I49" s="23">
        <v>21.947630878999998</v>
      </c>
      <c r="J49" s="23">
        <f t="shared" si="1"/>
        <v>-12.848921340499999</v>
      </c>
      <c r="K49" s="23">
        <v>12.838416013</v>
      </c>
      <c r="L49" s="23">
        <f t="shared" si="2"/>
        <v>-12.838416013</v>
      </c>
      <c r="M49" s="23">
        <f t="shared" si="3"/>
        <v>0</v>
      </c>
      <c r="N49" s="23"/>
    </row>
    <row r="50" spans="1:14" x14ac:dyDescent="0.2">
      <c r="A50" s="6" t="s">
        <v>45</v>
      </c>
      <c r="B50" s="24"/>
      <c r="C50" s="6" t="str">
        <f t="shared" si="0"/>
        <v>Q2</v>
      </c>
      <c r="D50" s="22">
        <v>45383</v>
      </c>
      <c r="E50" s="23">
        <v>102.27356484000001</v>
      </c>
      <c r="F50" s="23">
        <v>6.9656153407000003</v>
      </c>
      <c r="G50" s="23">
        <v>-1.1599189294000001</v>
      </c>
      <c r="H50" s="23">
        <v>76.656735165000001</v>
      </c>
      <c r="I50" s="23">
        <v>20.403238022</v>
      </c>
      <c r="J50" s="23">
        <f t="shared" si="1"/>
        <v>-13.437622681299999</v>
      </c>
      <c r="K50" s="23">
        <v>-11.183675729999999</v>
      </c>
      <c r="L50" s="23">
        <f t="shared" si="2"/>
        <v>0</v>
      </c>
      <c r="M50" s="23">
        <f t="shared" si="3"/>
        <v>11.183675729999999</v>
      </c>
      <c r="N50" s="23"/>
    </row>
    <row r="51" spans="1:14" x14ac:dyDescent="0.2">
      <c r="A51" s="6" t="s">
        <v>46</v>
      </c>
      <c r="B51" s="24"/>
      <c r="C51" s="6" t="str">
        <f t="shared" si="0"/>
        <v>Q3</v>
      </c>
      <c r="D51" s="22">
        <v>45474</v>
      </c>
      <c r="E51" s="23">
        <v>102.38024022</v>
      </c>
      <c r="F51" s="23">
        <v>7.2635885761000001</v>
      </c>
      <c r="G51" s="23">
        <v>1.3645482783</v>
      </c>
      <c r="H51" s="23">
        <v>84.079900652000006</v>
      </c>
      <c r="I51" s="23">
        <v>21.148796412999999</v>
      </c>
      <c r="J51" s="23">
        <f t="shared" si="1"/>
        <v>-13.885207836899999</v>
      </c>
      <c r="K51" s="23">
        <v>-5.9442079564999997</v>
      </c>
      <c r="L51" s="23">
        <f t="shared" si="2"/>
        <v>0</v>
      </c>
      <c r="M51" s="23">
        <f t="shared" si="3"/>
        <v>5.9442079564999997</v>
      </c>
      <c r="N51" s="23"/>
    </row>
    <row r="52" spans="1:14" x14ac:dyDescent="0.2">
      <c r="A52" s="6" t="s">
        <v>47</v>
      </c>
      <c r="B52" s="24"/>
      <c r="C52" s="6" t="str">
        <f t="shared" si="0"/>
        <v>Q4</v>
      </c>
      <c r="D52" s="22">
        <v>45566</v>
      </c>
      <c r="E52" s="23">
        <v>103.31278261</v>
      </c>
      <c r="F52" s="23">
        <v>7.5379040870000003</v>
      </c>
      <c r="G52" s="23">
        <v>0.90837863478000003</v>
      </c>
      <c r="H52" s="23">
        <v>92.804463260999995</v>
      </c>
      <c r="I52" s="23">
        <v>22.734299565000001</v>
      </c>
      <c r="J52" s="23">
        <f t="shared" si="1"/>
        <v>-15.196395477999999</v>
      </c>
      <c r="K52" s="23">
        <v>3.6136217391000001</v>
      </c>
      <c r="L52" s="23">
        <f t="shared" si="2"/>
        <v>-3.6136217391000001</v>
      </c>
      <c r="M52" s="23">
        <f t="shared" si="3"/>
        <v>0</v>
      </c>
      <c r="N52" s="23"/>
    </row>
    <row r="53" spans="1:14" x14ac:dyDescent="0.2">
      <c r="A53" s="6" t="s">
        <v>48</v>
      </c>
      <c r="B53" s="24" t="str">
        <f>LEFT(A53,4)</f>
        <v>2025</v>
      </c>
      <c r="C53" s="6" t="str">
        <f t="shared" si="0"/>
        <v>Q1</v>
      </c>
      <c r="D53" s="22">
        <v>45658</v>
      </c>
      <c r="E53" s="23">
        <v>103.84485222000001</v>
      </c>
      <c r="F53" s="23">
        <v>8.3813414110999993</v>
      </c>
      <c r="G53" s="23">
        <v>0.59758706555999996</v>
      </c>
      <c r="H53" s="23">
        <v>104.57313610999999</v>
      </c>
      <c r="I53" s="23">
        <v>23.243131111</v>
      </c>
      <c r="J53" s="23">
        <f t="shared" si="1"/>
        <v>-14.861789699900001</v>
      </c>
      <c r="K53" s="23">
        <v>14.825580588999999</v>
      </c>
      <c r="L53" s="23">
        <f t="shared" si="2"/>
        <v>-14.825580588999999</v>
      </c>
      <c r="M53" s="23">
        <f t="shared" si="3"/>
        <v>0</v>
      </c>
      <c r="N53" s="23"/>
    </row>
    <row r="54" spans="1:14" x14ac:dyDescent="0.2">
      <c r="A54" s="6" t="s">
        <v>49</v>
      </c>
      <c r="B54" s="24"/>
      <c r="C54" s="6" t="str">
        <f t="shared" si="0"/>
        <v>Q2</v>
      </c>
      <c r="D54" s="22">
        <v>45748</v>
      </c>
      <c r="E54" s="23">
        <v>104.88733077000001</v>
      </c>
      <c r="F54" s="23">
        <v>7.0157762418000003</v>
      </c>
      <c r="G54" s="23">
        <v>0.19535488022</v>
      </c>
      <c r="H54" s="23">
        <v>77.316667033000002</v>
      </c>
      <c r="I54" s="23">
        <v>23.349071758000001</v>
      </c>
      <c r="J54" s="23">
        <f t="shared" si="1"/>
        <v>-16.3332955162</v>
      </c>
      <c r="K54" s="23">
        <v>-11.601311319000001</v>
      </c>
      <c r="L54" s="23">
        <f t="shared" si="2"/>
        <v>0</v>
      </c>
      <c r="M54" s="23">
        <f t="shared" si="3"/>
        <v>11.601311319000001</v>
      </c>
      <c r="N54" s="23"/>
    </row>
    <row r="55" spans="1:14" x14ac:dyDescent="0.2">
      <c r="A55" s="6" t="s">
        <v>50</v>
      </c>
      <c r="B55" s="24"/>
      <c r="C55" s="6" t="str">
        <f t="shared" si="0"/>
        <v>Q3</v>
      </c>
      <c r="D55" s="22">
        <v>45839</v>
      </c>
      <c r="E55" s="23">
        <v>104.96597065</v>
      </c>
      <c r="F55" s="23">
        <v>7.2827392608999997</v>
      </c>
      <c r="G55" s="23">
        <v>1.3961554457000001</v>
      </c>
      <c r="H55" s="23">
        <v>83.718742282999997</v>
      </c>
      <c r="I55" s="23">
        <v>24.251995325999999</v>
      </c>
      <c r="J55" s="23">
        <f t="shared" si="1"/>
        <v>-16.969256065099998</v>
      </c>
      <c r="K55" s="23">
        <v>-5.8428523804000001</v>
      </c>
      <c r="L55" s="23">
        <f t="shared" si="2"/>
        <v>0</v>
      </c>
      <c r="M55" s="23">
        <f t="shared" si="3"/>
        <v>5.8428523804000001</v>
      </c>
      <c r="N55" s="23"/>
    </row>
    <row r="56" spans="1:14" x14ac:dyDescent="0.2">
      <c r="A56" s="25" t="s">
        <v>51</v>
      </c>
      <c r="B56" s="26"/>
      <c r="C56" s="25" t="str">
        <f t="shared" si="0"/>
        <v>Q4</v>
      </c>
      <c r="D56" s="27">
        <v>45931</v>
      </c>
      <c r="E56" s="28">
        <v>105.45955326000001</v>
      </c>
      <c r="F56" s="28">
        <v>7.5393808804000004</v>
      </c>
      <c r="G56" s="28">
        <v>0.80850050434999998</v>
      </c>
      <c r="H56" s="28">
        <v>93.132411086999994</v>
      </c>
      <c r="I56" s="28">
        <v>24.902347390999999</v>
      </c>
      <c r="J56" s="28">
        <f t="shared" si="1"/>
        <v>-17.3629665106</v>
      </c>
      <c r="K56" s="28">
        <v>4.0578350978</v>
      </c>
      <c r="L56" s="28">
        <f t="shared" si="2"/>
        <v>-4.0578350978</v>
      </c>
      <c r="M56" s="28">
        <f t="shared" si="3"/>
        <v>0</v>
      </c>
      <c r="N56" s="28"/>
    </row>
    <row r="57" spans="1:14" x14ac:dyDescent="0.2">
      <c r="F57" s="23"/>
    </row>
    <row r="58" spans="1:14" x14ac:dyDescent="0.2">
      <c r="B58" s="29" t="s">
        <v>52</v>
      </c>
    </row>
    <row r="59" spans="1:14" x14ac:dyDescent="0.2">
      <c r="A59" s="25"/>
      <c r="B59" s="25" t="s">
        <v>53</v>
      </c>
    </row>
    <row r="60" spans="1:14" x14ac:dyDescent="0.2">
      <c r="A60" s="1">
        <v>21.5</v>
      </c>
      <c r="B60" s="30">
        <v>-25</v>
      </c>
    </row>
    <row r="61" spans="1:14" x14ac:dyDescent="0.2">
      <c r="A61" s="1">
        <v>21.5</v>
      </c>
      <c r="B61" s="30">
        <v>125</v>
      </c>
    </row>
    <row r="62" spans="1:14" x14ac:dyDescent="0.2">
      <c r="B62" s="25" t="s">
        <v>53</v>
      </c>
    </row>
    <row r="63" spans="1:14" x14ac:dyDescent="0.2">
      <c r="A63" s="1">
        <v>21.5</v>
      </c>
      <c r="B63" s="30">
        <v>-50</v>
      </c>
    </row>
    <row r="64" spans="1:14" x14ac:dyDescent="0.2">
      <c r="A64" s="1">
        <v>21.5</v>
      </c>
      <c r="B64" s="30">
        <v>50</v>
      </c>
    </row>
  </sheetData>
  <mergeCells count="7">
    <mergeCell ref="B53:B56"/>
    <mergeCell ref="B29:B32"/>
    <mergeCell ref="B33:B36"/>
    <mergeCell ref="B37:B40"/>
    <mergeCell ref="B41:B44"/>
    <mergeCell ref="B45:B48"/>
    <mergeCell ref="B49:B52"/>
  </mergeCells>
  <pageMargins left="0.7" right="0.7" top="0.75" bottom="0.75" header="0.3" footer="0.3"/>
  <pageSetup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2024-05-06T21:11:45Z</dcterms:created>
  <dcterms:modified xsi:type="dcterms:W3CDTF">2024-05-06T21:12:17Z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{31AED2A0-FF1A-45D3-99AE-C57C18F7FF47}</vt:lpwstr>
  </property>
</Properties>
</file>