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EBE0C611-7C66-4C62-9789-331688257826}" xr6:coauthVersionLast="47" xr6:coauthVersionMax="47" xr10:uidLastSave="{00000000-0000-0000-0000-000000000000}"/>
  <bookViews>
    <workbookView xWindow="4845" yWindow="4845" windowWidth="21600" windowHeight="13635" xr2:uid="{55764D75-17D1-4691-9882-D63A57BD1112}"/>
  </bookViews>
  <sheets>
    <sheet name="27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'27'!$A$1:$O$115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2" i="2" l="1"/>
  <c r="G112" i="2" s="1"/>
  <c r="D112" i="2"/>
  <c r="E112" i="2" s="1"/>
  <c r="C112" i="2"/>
  <c r="F111" i="2"/>
  <c r="G111" i="2" s="1"/>
  <c r="D111" i="2"/>
  <c r="E111" i="2" s="1"/>
  <c r="C111" i="2"/>
  <c r="F110" i="2"/>
  <c r="G110" i="2" s="1"/>
  <c r="E110" i="2"/>
  <c r="D110" i="2"/>
  <c r="C110" i="2"/>
  <c r="F109" i="2"/>
  <c r="G109" i="2" s="1"/>
  <c r="E109" i="2"/>
  <c r="D109" i="2"/>
  <c r="C109" i="2"/>
  <c r="G108" i="2"/>
  <c r="F108" i="2"/>
  <c r="D108" i="2"/>
  <c r="C108" i="2"/>
  <c r="E108" i="2" s="1"/>
  <c r="G107" i="2"/>
  <c r="F107" i="2"/>
  <c r="D107" i="2"/>
  <c r="E107" i="2" s="1"/>
  <c r="C107" i="2"/>
  <c r="G106" i="2"/>
  <c r="F106" i="2"/>
  <c r="D106" i="2"/>
  <c r="E106" i="2" s="1"/>
  <c r="C106" i="2"/>
  <c r="F105" i="2"/>
  <c r="G105" i="2" s="1"/>
  <c r="D105" i="2"/>
  <c r="E105" i="2" s="1"/>
  <c r="C105" i="2"/>
  <c r="F104" i="2"/>
  <c r="G104" i="2" s="1"/>
  <c r="D104" i="2"/>
  <c r="E104" i="2" s="1"/>
  <c r="C104" i="2"/>
  <c r="F103" i="2"/>
  <c r="G103" i="2" s="1"/>
  <c r="D103" i="2"/>
  <c r="E103" i="2" s="1"/>
  <c r="C103" i="2"/>
  <c r="F102" i="2"/>
  <c r="G102" i="2" s="1"/>
  <c r="E102" i="2"/>
  <c r="D102" i="2"/>
  <c r="C102" i="2"/>
  <c r="F101" i="2"/>
  <c r="G101" i="2" s="1"/>
  <c r="E101" i="2"/>
  <c r="D101" i="2"/>
  <c r="C101" i="2"/>
  <c r="G100" i="2"/>
  <c r="F100" i="2"/>
  <c r="E100" i="2"/>
  <c r="D100" i="2"/>
  <c r="C100" i="2"/>
  <c r="G99" i="2"/>
  <c r="F99" i="2"/>
  <c r="D99" i="2"/>
  <c r="E99" i="2" s="1"/>
  <c r="C99" i="2"/>
  <c r="G98" i="2"/>
  <c r="F98" i="2"/>
  <c r="D98" i="2"/>
  <c r="E98" i="2" s="1"/>
  <c r="C98" i="2"/>
  <c r="F97" i="2"/>
  <c r="G97" i="2" s="1"/>
  <c r="D97" i="2"/>
  <c r="E97" i="2" s="1"/>
  <c r="C97" i="2"/>
  <c r="F96" i="2"/>
  <c r="G96" i="2" s="1"/>
  <c r="D96" i="2"/>
  <c r="E96" i="2" s="1"/>
  <c r="C96" i="2"/>
  <c r="F95" i="2"/>
  <c r="G95" i="2" s="1"/>
  <c r="D95" i="2"/>
  <c r="E95" i="2" s="1"/>
  <c r="C95" i="2"/>
  <c r="F94" i="2"/>
  <c r="G94" i="2" s="1"/>
  <c r="E94" i="2"/>
  <c r="D94" i="2"/>
  <c r="C94" i="2"/>
  <c r="F93" i="2"/>
  <c r="G93" i="2" s="1"/>
  <c r="E93" i="2"/>
  <c r="D93" i="2"/>
  <c r="C93" i="2"/>
  <c r="G92" i="2"/>
  <c r="F92" i="2"/>
  <c r="E92" i="2"/>
  <c r="D92" i="2"/>
  <c r="C92" i="2"/>
  <c r="G91" i="2"/>
  <c r="F91" i="2"/>
  <c r="D91" i="2"/>
  <c r="E91" i="2" s="1"/>
  <c r="C91" i="2"/>
  <c r="G90" i="2"/>
  <c r="F90" i="2"/>
  <c r="D90" i="2"/>
  <c r="E90" i="2" s="1"/>
  <c r="C90" i="2"/>
  <c r="F89" i="2"/>
  <c r="G89" i="2" s="1"/>
  <c r="D89" i="2"/>
  <c r="E89" i="2" s="1"/>
  <c r="C89" i="2"/>
  <c r="F88" i="2"/>
  <c r="G88" i="2" s="1"/>
  <c r="D88" i="2"/>
  <c r="E88" i="2" s="1"/>
  <c r="C88" i="2"/>
  <c r="F87" i="2"/>
  <c r="G87" i="2" s="1"/>
  <c r="D87" i="2"/>
  <c r="E87" i="2" s="1"/>
  <c r="C87" i="2"/>
  <c r="F86" i="2"/>
  <c r="G86" i="2" s="1"/>
  <c r="E86" i="2"/>
  <c r="D86" i="2"/>
  <c r="C86" i="2"/>
  <c r="F85" i="2"/>
  <c r="G85" i="2" s="1"/>
  <c r="E85" i="2"/>
  <c r="D85" i="2"/>
  <c r="C85" i="2"/>
  <c r="G84" i="2"/>
  <c r="F84" i="2"/>
  <c r="E84" i="2"/>
  <c r="D84" i="2"/>
  <c r="C84" i="2"/>
  <c r="G83" i="2"/>
  <c r="F83" i="2"/>
  <c r="D83" i="2"/>
  <c r="E83" i="2" s="1"/>
  <c r="C83" i="2"/>
  <c r="G82" i="2"/>
  <c r="F82" i="2"/>
  <c r="D82" i="2"/>
  <c r="E82" i="2" s="1"/>
  <c r="C82" i="2"/>
  <c r="F81" i="2"/>
  <c r="G81" i="2" s="1"/>
  <c r="D81" i="2"/>
  <c r="E81" i="2" s="1"/>
  <c r="C81" i="2"/>
  <c r="F80" i="2"/>
  <c r="G80" i="2" s="1"/>
  <c r="D80" i="2"/>
  <c r="E80" i="2" s="1"/>
  <c r="C80" i="2"/>
  <c r="F79" i="2"/>
  <c r="G79" i="2" s="1"/>
  <c r="D79" i="2"/>
  <c r="E79" i="2" s="1"/>
  <c r="C79" i="2"/>
  <c r="F78" i="2"/>
  <c r="G78" i="2" s="1"/>
  <c r="E78" i="2"/>
  <c r="D78" i="2"/>
  <c r="C78" i="2"/>
  <c r="F77" i="2"/>
  <c r="G77" i="2" s="1"/>
  <c r="E77" i="2"/>
  <c r="D77" i="2"/>
  <c r="C77" i="2"/>
  <c r="G76" i="2"/>
  <c r="F76" i="2"/>
  <c r="D76" i="2"/>
  <c r="C76" i="2"/>
  <c r="E76" i="2" s="1"/>
  <c r="G75" i="2"/>
  <c r="F75" i="2"/>
  <c r="D75" i="2"/>
  <c r="E75" i="2" s="1"/>
  <c r="C75" i="2"/>
  <c r="G74" i="2"/>
  <c r="F74" i="2"/>
  <c r="D74" i="2"/>
  <c r="E74" i="2" s="1"/>
  <c r="C74" i="2"/>
  <c r="F73" i="2"/>
  <c r="G73" i="2" s="1"/>
  <c r="D73" i="2"/>
  <c r="E73" i="2" s="1"/>
  <c r="C73" i="2"/>
  <c r="F72" i="2"/>
  <c r="G72" i="2" s="1"/>
  <c r="D72" i="2"/>
  <c r="E72" i="2" s="1"/>
  <c r="C72" i="2"/>
  <c r="F71" i="2"/>
  <c r="G71" i="2" s="1"/>
  <c r="D71" i="2"/>
  <c r="E71" i="2" s="1"/>
  <c r="C71" i="2"/>
  <c r="F70" i="2"/>
  <c r="G70" i="2" s="1"/>
  <c r="E70" i="2"/>
  <c r="D70" i="2"/>
  <c r="C70" i="2"/>
  <c r="F69" i="2"/>
  <c r="G69" i="2" s="1"/>
  <c r="E69" i="2"/>
  <c r="D69" i="2"/>
  <c r="C69" i="2"/>
  <c r="G68" i="2"/>
  <c r="F68" i="2"/>
  <c r="D68" i="2"/>
  <c r="C68" i="2"/>
  <c r="E68" i="2" s="1"/>
  <c r="G67" i="2"/>
  <c r="F67" i="2"/>
  <c r="D67" i="2"/>
  <c r="E67" i="2" s="1"/>
  <c r="C67" i="2"/>
  <c r="G66" i="2"/>
  <c r="F66" i="2"/>
  <c r="D66" i="2"/>
  <c r="E66" i="2" s="1"/>
  <c r="C66" i="2"/>
  <c r="F65" i="2"/>
  <c r="G65" i="2" s="1"/>
  <c r="D65" i="2"/>
  <c r="E65" i="2" s="1"/>
  <c r="C65" i="2"/>
  <c r="F64" i="2"/>
  <c r="G64" i="2" s="1"/>
  <c r="D64" i="2"/>
  <c r="E64" i="2" s="1"/>
  <c r="C64" i="2"/>
  <c r="F63" i="2"/>
  <c r="G63" i="2" s="1"/>
  <c r="D63" i="2"/>
  <c r="E63" i="2" s="1"/>
  <c r="C63" i="2"/>
  <c r="F62" i="2"/>
  <c r="G62" i="2" s="1"/>
  <c r="E62" i="2"/>
  <c r="D62" i="2"/>
  <c r="C62" i="2"/>
  <c r="F61" i="2"/>
  <c r="G61" i="2" s="1"/>
  <c r="E61" i="2"/>
  <c r="D61" i="2"/>
  <c r="C61" i="2"/>
  <c r="G60" i="2"/>
  <c r="F60" i="2"/>
  <c r="D60" i="2"/>
  <c r="C60" i="2"/>
  <c r="E60" i="2" s="1"/>
  <c r="G59" i="2"/>
  <c r="F59" i="2"/>
  <c r="D59" i="2"/>
  <c r="E59" i="2" s="1"/>
  <c r="C59" i="2"/>
  <c r="G58" i="2"/>
  <c r="F58" i="2"/>
  <c r="D58" i="2"/>
  <c r="E58" i="2" s="1"/>
  <c r="C58" i="2"/>
  <c r="F57" i="2"/>
  <c r="G57" i="2" s="1"/>
  <c r="D57" i="2"/>
  <c r="E57" i="2" s="1"/>
  <c r="C57" i="2"/>
  <c r="F56" i="2"/>
  <c r="G56" i="2" s="1"/>
  <c r="D56" i="2"/>
  <c r="C56" i="2"/>
  <c r="E56" i="2" s="1"/>
  <c r="F55" i="2"/>
  <c r="G55" i="2" s="1"/>
  <c r="D55" i="2"/>
  <c r="E55" i="2" s="1"/>
  <c r="C55" i="2"/>
  <c r="F54" i="2"/>
  <c r="G54" i="2" s="1"/>
  <c r="E54" i="2"/>
  <c r="D54" i="2"/>
  <c r="C54" i="2"/>
  <c r="F53" i="2"/>
  <c r="G53" i="2" s="1"/>
  <c r="E53" i="2"/>
  <c r="D53" i="2"/>
  <c r="C53" i="2"/>
  <c r="G52" i="2"/>
  <c r="F52" i="2"/>
  <c r="E52" i="2"/>
  <c r="D52" i="2"/>
  <c r="C52" i="2"/>
  <c r="G51" i="2"/>
  <c r="F51" i="2"/>
  <c r="D51" i="2"/>
  <c r="E51" i="2" s="1"/>
  <c r="C51" i="2"/>
  <c r="G50" i="2"/>
  <c r="F50" i="2"/>
  <c r="D50" i="2"/>
  <c r="E50" i="2" s="1"/>
  <c r="C50" i="2"/>
  <c r="F49" i="2"/>
  <c r="G49" i="2" s="1"/>
  <c r="D49" i="2"/>
  <c r="E49" i="2" s="1"/>
  <c r="C49" i="2"/>
  <c r="F48" i="2"/>
  <c r="G48" i="2" s="1"/>
  <c r="D48" i="2"/>
  <c r="C48" i="2"/>
  <c r="E48" i="2" s="1"/>
  <c r="F47" i="2"/>
  <c r="G47" i="2" s="1"/>
  <c r="D47" i="2"/>
  <c r="E47" i="2" s="1"/>
  <c r="C47" i="2"/>
  <c r="G46" i="2"/>
  <c r="F46" i="2"/>
  <c r="E46" i="2"/>
  <c r="D46" i="2"/>
  <c r="C46" i="2"/>
  <c r="F45" i="2"/>
  <c r="G45" i="2" s="1"/>
  <c r="E45" i="2"/>
  <c r="D45" i="2"/>
  <c r="C45" i="2"/>
  <c r="G44" i="2"/>
  <c r="F44" i="2"/>
  <c r="E44" i="2"/>
  <c r="D44" i="2"/>
  <c r="C44" i="2"/>
  <c r="G43" i="2"/>
  <c r="F43" i="2"/>
  <c r="D43" i="2"/>
  <c r="E43" i="2" s="1"/>
  <c r="C43" i="2"/>
  <c r="G42" i="2"/>
  <c r="F42" i="2"/>
  <c r="D42" i="2"/>
  <c r="E42" i="2" s="1"/>
  <c r="C42" i="2"/>
  <c r="F41" i="2"/>
  <c r="G41" i="2" s="1"/>
  <c r="D41" i="2"/>
  <c r="E41" i="2" s="1"/>
  <c r="C41" i="2"/>
  <c r="F40" i="2"/>
  <c r="G40" i="2" s="1"/>
  <c r="D40" i="2"/>
  <c r="C40" i="2"/>
  <c r="E40" i="2" s="1"/>
  <c r="F39" i="2"/>
  <c r="G39" i="2" s="1"/>
  <c r="D39" i="2"/>
  <c r="C39" i="2"/>
  <c r="E39" i="2" s="1"/>
  <c r="G38" i="2"/>
  <c r="F38" i="2"/>
  <c r="E38" i="2"/>
  <c r="D38" i="2"/>
  <c r="C38" i="2"/>
  <c r="F37" i="2"/>
  <c r="G37" i="2" s="1"/>
  <c r="E37" i="2"/>
  <c r="D37" i="2"/>
  <c r="C37" i="2"/>
  <c r="G36" i="2"/>
  <c r="F36" i="2"/>
  <c r="E36" i="2"/>
  <c r="D36" i="2"/>
  <c r="C36" i="2"/>
  <c r="G35" i="2"/>
  <c r="F35" i="2"/>
  <c r="D35" i="2"/>
  <c r="E35" i="2" s="1"/>
  <c r="C35" i="2"/>
  <c r="G34" i="2"/>
  <c r="F34" i="2"/>
  <c r="D34" i="2"/>
  <c r="E34" i="2" s="1"/>
  <c r="C34" i="2"/>
  <c r="F33" i="2"/>
  <c r="G33" i="2" s="1"/>
  <c r="D33" i="2"/>
  <c r="E33" i="2" s="1"/>
  <c r="C33" i="2"/>
  <c r="F32" i="2"/>
  <c r="G32" i="2" s="1"/>
  <c r="D32" i="2"/>
  <c r="C32" i="2"/>
  <c r="E32" i="2" s="1"/>
  <c r="F31" i="2"/>
  <c r="G31" i="2" s="1"/>
  <c r="D31" i="2"/>
  <c r="E31" i="2" s="1"/>
  <c r="C31" i="2"/>
  <c r="G30" i="2"/>
  <c r="F30" i="2"/>
  <c r="E30" i="2"/>
  <c r="D30" i="2"/>
  <c r="C30" i="2"/>
  <c r="F29" i="2"/>
  <c r="G29" i="2" s="1"/>
  <c r="E29" i="2"/>
  <c r="D29" i="2"/>
  <c r="C29" i="2"/>
</calcChain>
</file>

<file path=xl/sharedStrings.xml><?xml version="1.0" encoding="utf-8"?>
<sst xmlns="http://schemas.openxmlformats.org/spreadsheetml/2006/main" count="25" uniqueCount="24">
  <si>
    <t>U.S. Energy Information Administration, Short-Term Energy Outlook, May 2024</t>
  </si>
  <si>
    <t>Series names for chart</t>
  </si>
  <si>
    <t>U.S. working natural gas in storage</t>
  </si>
  <si>
    <t>NGWGPUS</t>
  </si>
  <si>
    <t>NGW_East</t>
  </si>
  <si>
    <t>NGW_MW</t>
  </si>
  <si>
    <t>NGW_SC</t>
  </si>
  <si>
    <t>NGW_MTN</t>
  </si>
  <si>
    <t>NGW_PAC</t>
  </si>
  <si>
    <t>U.S. working natural gas in storage
(billion cubic feet)</t>
  </si>
  <si>
    <t>Storage</t>
  </si>
  <si>
    <t>2019 - 2023</t>
  </si>
  <si>
    <t>Level</t>
  </si>
  <si>
    <t>Low</t>
  </si>
  <si>
    <t>High</t>
  </si>
  <si>
    <t>Range</t>
  </si>
  <si>
    <t>Average</t>
  </si>
  <si>
    <t>Deviation*</t>
  </si>
  <si>
    <t xml:space="preserve">  </t>
  </si>
  <si>
    <t>Data source: U.S. Energy Information Administration, Short-Term Energy Outlook, May 2024</t>
  </si>
  <si>
    <t>Note:  Colored band around storage levels represents the range between the minimum and maximum from Jan. 2019 - Dec. 2023.</t>
  </si>
  <si>
    <t>Percentage deviation from 2019 − 2023 average</t>
  </si>
  <si>
    <t>monthly range from Jan 2019 − Dec 2023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</si>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</sst>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 yyyy"/>
    <numFmt numFmtId="165" formatCode="mmmm\ yyyy"/>
    <numFmt numFmtId="166" formatCode="0.0"/>
    <numFmt numFmtId="167" formatCode="0.0%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9"/>
      <color theme="2" tint="0.59999389629810485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164" fontId="4" fillId="0" borderId="0" xfId="1" applyNumberFormat="1"/>
    <xf numFmtId="0" fontId="4" fillId="0" borderId="0" xfId="1"/>
    <xf numFmtId="0" fontId="5" fillId="0" borderId="0" xfId="1" applyFont="1"/>
    <xf numFmtId="165" fontId="6" fillId="0" borderId="0" xfId="1" applyNumberFormat="1" applyFont="1"/>
    <xf numFmtId="165" fontId="7" fillId="0" borderId="0" xfId="2" applyNumberFormat="1" applyAlignment="1" applyProtection="1"/>
    <xf numFmtId="0" fontId="7" fillId="0" borderId="0" xfId="2" applyAlignment="1" applyProtection="1"/>
    <xf numFmtId="164" fontId="4" fillId="2" borderId="0" xfId="1" applyNumberFormat="1" applyFill="1"/>
    <xf numFmtId="0" fontId="4" fillId="2" borderId="0" xfId="1" applyFill="1"/>
    <xf numFmtId="0" fontId="2" fillId="0" borderId="1" xfId="1" applyFont="1" applyBorder="1"/>
    <xf numFmtId="0" fontId="4" fillId="0" borderId="2" xfId="1" applyBorder="1"/>
    <xf numFmtId="0" fontId="4" fillId="0" borderId="1" xfId="1" applyBorder="1" applyAlignment="1">
      <alignment vertical="center" readingOrder="1"/>
    </xf>
    <xf numFmtId="164" fontId="4" fillId="0" borderId="0" xfId="1" applyNumberFormat="1" applyAlignment="1">
      <alignment horizontal="right"/>
    </xf>
    <xf numFmtId="0" fontId="4" fillId="0" borderId="3" xfId="1" applyBorder="1" applyAlignment="1">
      <alignment horizontal="center" wrapText="1"/>
    </xf>
    <xf numFmtId="0" fontId="4" fillId="0" borderId="0" xfId="1" applyAlignment="1">
      <alignment horizontal="center"/>
    </xf>
    <xf numFmtId="0" fontId="4" fillId="0" borderId="4" xfId="1" applyBorder="1" applyAlignment="1">
      <alignment horizontal="center"/>
    </xf>
    <xf numFmtId="164" fontId="4" fillId="0" borderId="3" xfId="1" applyNumberFormat="1" applyBorder="1" applyAlignment="1">
      <alignment horizontal="right"/>
    </xf>
    <xf numFmtId="0" fontId="4" fillId="0" borderId="3" xfId="1" applyBorder="1" applyAlignment="1">
      <alignment horizontal="center"/>
    </xf>
    <xf numFmtId="0" fontId="4" fillId="0" borderId="3" xfId="1" applyBorder="1" applyAlignment="1">
      <alignment horizontal="center" wrapText="1"/>
    </xf>
    <xf numFmtId="166" fontId="4" fillId="0" borderId="0" xfId="1" applyNumberFormat="1" applyAlignment="1">
      <alignment horizontal="center"/>
    </xf>
    <xf numFmtId="167" fontId="4" fillId="0" borderId="0" xfId="1" applyNumberFormat="1"/>
    <xf numFmtId="164" fontId="4" fillId="0" borderId="3" xfId="1" applyNumberFormat="1" applyBorder="1"/>
    <xf numFmtId="166" fontId="4" fillId="0" borderId="3" xfId="1" applyNumberFormat="1" applyBorder="1" applyAlignment="1">
      <alignment horizontal="center"/>
    </xf>
    <xf numFmtId="167" fontId="4" fillId="0" borderId="3" xfId="1" applyNumberFormat="1" applyBorder="1"/>
    <xf numFmtId="0" fontId="1" fillId="0" borderId="0" xfId="1" quotePrefix="1" applyFont="1"/>
    <xf numFmtId="164" fontId="2" fillId="0" borderId="0" xfId="1" applyNumberFormat="1" applyFont="1"/>
    <xf numFmtId="0" fontId="3" fillId="0" borderId="0" xfId="1" applyFont="1"/>
    <xf numFmtId="0" fontId="4" fillId="0" borderId="3" xfId="1" applyBorder="1" applyAlignment="1">
      <alignment horizontal="right"/>
    </xf>
    <xf numFmtId="1" fontId="4" fillId="0" borderId="0" xfId="1" applyNumberFormat="1"/>
    <xf numFmtId="9" fontId="4" fillId="0" borderId="0" xfId="1" applyNumberFormat="1"/>
  </cellXfs>
  <cellStyles count="3">
    <cellStyle name="Hyperlink" xfId="2" builtinId="8"/>
    <cellStyle name="Normal" xfId="0" builtinId="0"/>
    <cellStyle name="Normal 2" xfId="1" xr:uid="{0D27171F-6397-4536-91EA-6376FA3371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334682123067955E-2"/>
          <c:y val="0.21747010790317878"/>
          <c:w val="0.85944262175561392"/>
          <c:h val="0.57789734616506261"/>
        </c:manualLayout>
      </c:layout>
      <c:barChart>
        <c:barDir val="col"/>
        <c:grouping val="clustered"/>
        <c:varyColors val="0"/>
        <c:ser>
          <c:idx val="3"/>
          <c:order val="1"/>
          <c:tx>
            <c:v>Deviation from average</c:v>
          </c:tx>
          <c:spPr>
            <a:solidFill>
              <a:schemeClr val="accent3"/>
            </a:solidFill>
          </c:spPr>
          <c:invertIfNegative val="0"/>
          <c:cat>
            <c:numRef>
              <c:f>'27'!$A$29:$A$112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'27'!$G$29:$G$112</c:f>
              <c:numCache>
                <c:formatCode>0.0%</c:formatCode>
                <c:ptCount val="84"/>
                <c:pt idx="0">
                  <c:v>-0.16437000663979351</c:v>
                </c:pt>
                <c:pt idx="1">
                  <c:v>-0.20770618382598671</c:v>
                </c:pt>
                <c:pt idx="2">
                  <c:v>-0.28334716773071777</c:v>
                </c:pt>
                <c:pt idx="3">
                  <c:v>-0.18740170167166692</c:v>
                </c:pt>
                <c:pt idx="4">
                  <c:v>-0.1377056663718238</c:v>
                </c:pt>
                <c:pt idx="5">
                  <c:v>-8.2218038839616758E-2</c:v>
                </c:pt>
                <c:pt idx="6">
                  <c:v>-5.1164679418549186E-2</c:v>
                </c:pt>
                <c:pt idx="7">
                  <c:v>-2.1261519107537707E-2</c:v>
                </c:pt>
                <c:pt idx="8">
                  <c:v>-7.0676529602532456E-3</c:v>
                </c:pt>
                <c:pt idx="9">
                  <c:v>4.0309165395095992E-3</c:v>
                </c:pt>
                <c:pt idx="10">
                  <c:v>-1.4607171254711671E-2</c:v>
                </c:pt>
                <c:pt idx="11">
                  <c:v>-1.121766830518689E-2</c:v>
                </c:pt>
                <c:pt idx="12">
                  <c:v>9.6368447017515679E-2</c:v>
                </c:pt>
                <c:pt idx="13">
                  <c:v>0.15598034867349764</c:v>
                </c:pt>
                <c:pt idx="14">
                  <c:v>0.22741003387753977</c:v>
                </c:pt>
                <c:pt idx="15">
                  <c:v>0.21545378171666463</c:v>
                </c:pt>
                <c:pt idx="16">
                  <c:v>0.17925080630294854</c:v>
                </c:pt>
                <c:pt idx="17">
                  <c:v>0.16854634184475237</c:v>
                </c:pt>
                <c:pt idx="18">
                  <c:v>0.15136696880612766</c:v>
                </c:pt>
                <c:pt idx="19">
                  <c:v>0.1499489084415373</c:v>
                </c:pt>
                <c:pt idx="20">
                  <c:v>0.11647598148245497</c:v>
                </c:pt>
                <c:pt idx="21">
                  <c:v>4.8456508263784448E-2</c:v>
                </c:pt>
                <c:pt idx="22">
                  <c:v>7.3173155057822292E-2</c:v>
                </c:pt>
                <c:pt idx="23">
                  <c:v>3.6151567909995741E-2</c:v>
                </c:pt>
                <c:pt idx="24">
                  <c:v>0.10424366784806161</c:v>
                </c:pt>
                <c:pt idx="25">
                  <c:v>3.2840131761393332E-2</c:v>
                </c:pt>
                <c:pt idx="26">
                  <c:v>8.9428552696231511E-2</c:v>
                </c:pt>
                <c:pt idx="27">
                  <c:v>2.9182650865494209E-2</c:v>
                </c:pt>
                <c:pt idx="28">
                  <c:v>1.4651902058105293E-2</c:v>
                </c:pt>
                <c:pt idx="29">
                  <c:v>-3.5828938954051037E-2</c:v>
                </c:pt>
                <c:pt idx="30">
                  <c:v>-3.7000297215009303E-2</c:v>
                </c:pt>
                <c:pt idx="31">
                  <c:v>-4.7557233221521167E-2</c:v>
                </c:pt>
                <c:pt idx="32">
                  <c:v>-3.8748139708745466E-2</c:v>
                </c:pt>
                <c:pt idx="33">
                  <c:v>-2.1765604215536527E-2</c:v>
                </c:pt>
                <c:pt idx="34">
                  <c:v>-3.5694408391002908E-2</c:v>
                </c:pt>
                <c:pt idx="35">
                  <c:v>-4.4756667988044008E-3</c:v>
                </c:pt>
                <c:pt idx="36">
                  <c:v>-7.1358837672387931E-2</c:v>
                </c:pt>
                <c:pt idx="37">
                  <c:v>-0.13226158689638978</c:v>
                </c:pt>
                <c:pt idx="38">
                  <c:v>-0.15235687567937151</c:v>
                </c:pt>
                <c:pt idx="39">
                  <c:v>-0.16011500806709389</c:v>
                </c:pt>
                <c:pt idx="40">
                  <c:v>-0.1500671526405799</c:v>
                </c:pt>
                <c:pt idx="41">
                  <c:v>-0.1327280697952723</c:v>
                </c:pt>
                <c:pt idx="42">
                  <c:v>-0.1242532831211729</c:v>
                </c:pt>
                <c:pt idx="43">
                  <c:v>-0.11541572935689148</c:v>
                </c:pt>
                <c:pt idx="44">
                  <c:v>-8.5368527244805703E-2</c:v>
                </c:pt>
                <c:pt idx="45">
                  <c:v>-4.738678186255163E-2</c:v>
                </c:pt>
                <c:pt idx="46">
                  <c:v>-4.435405835280215E-2</c:v>
                </c:pt>
                <c:pt idx="47">
                  <c:v>-9.2740403572321051E-2</c:v>
                </c:pt>
                <c:pt idx="48">
                  <c:v>3.5116729446603934E-2</c:v>
                </c:pt>
                <c:pt idx="49">
                  <c:v>0.15114729028748597</c:v>
                </c:pt>
                <c:pt idx="50">
                  <c:v>0.118865456836317</c:v>
                </c:pt>
                <c:pt idx="51">
                  <c:v>0.10288027715660175</c:v>
                </c:pt>
                <c:pt idx="52">
                  <c:v>9.3870110651350647E-2</c:v>
                </c:pt>
                <c:pt idx="53">
                  <c:v>8.2228705744187724E-2</c:v>
                </c:pt>
                <c:pt idx="54">
                  <c:v>6.1051290948604064E-2</c:v>
                </c:pt>
                <c:pt idx="55">
                  <c:v>3.4285573244412948E-2</c:v>
                </c:pt>
                <c:pt idx="56">
                  <c:v>1.4708338431349333E-2</c:v>
                </c:pt>
                <c:pt idx="57">
                  <c:v>1.6664961274793999E-2</c:v>
                </c:pt>
                <c:pt idx="58">
                  <c:v>2.1482482940694325E-2</c:v>
                </c:pt>
                <c:pt idx="59">
                  <c:v>7.2282170766316822E-2</c:v>
                </c:pt>
                <c:pt idx="60">
                  <c:v>9.4658628957243751E-2</c:v>
                </c:pt>
                <c:pt idx="61">
                  <c:v>0.30566516660385568</c:v>
                </c:pt>
                <c:pt idx="62">
                  <c:v>0.38463838931566774</c:v>
                </c:pt>
                <c:pt idx="63">
                  <c:v>0.33137101320843976</c:v>
                </c:pt>
                <c:pt idx="64">
                  <c:v>0.27781069060527908</c:v>
                </c:pt>
                <c:pt idx="65">
                  <c:v>0.23341865116469562</c:v>
                </c:pt>
                <c:pt idx="66">
                  <c:v>0.20054273376421938</c:v>
                </c:pt>
                <c:pt idx="67">
                  <c:v>0.15945548393719133</c:v>
                </c:pt>
                <c:pt idx="68">
                  <c:v>0.12056437712633783</c:v>
                </c:pt>
                <c:pt idx="69">
                  <c:v>0.10096683175607279</c:v>
                </c:pt>
                <c:pt idx="70">
                  <c:v>0.10338871414911743</c:v>
                </c:pt>
                <c:pt idx="71">
                  <c:v>9.2119267337122501E-2</c:v>
                </c:pt>
                <c:pt idx="72">
                  <c:v>0.16842177255497282</c:v>
                </c:pt>
                <c:pt idx="73">
                  <c:v>0.27145933475784512</c:v>
                </c:pt>
                <c:pt idx="74">
                  <c:v>0.32284076346519108</c:v>
                </c:pt>
                <c:pt idx="75">
                  <c:v>0.2934395105528802</c:v>
                </c:pt>
                <c:pt idx="76">
                  <c:v>0.25540793796262728</c:v>
                </c:pt>
                <c:pt idx="77">
                  <c:v>0.20948562321315367</c:v>
                </c:pt>
                <c:pt idx="78">
                  <c:v>0.17292082509571394</c:v>
                </c:pt>
                <c:pt idx="79">
                  <c:v>0.12993051169327052</c:v>
                </c:pt>
                <c:pt idx="80">
                  <c:v>9.9195160893386314E-2</c:v>
                </c:pt>
                <c:pt idx="81">
                  <c:v>8.3384481745287786E-2</c:v>
                </c:pt>
                <c:pt idx="82">
                  <c:v>7.7100500799362814E-2</c:v>
                </c:pt>
                <c:pt idx="83">
                  <c:v>5.6651730823349178E-2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C-4CD8-BEAC-D73804963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975109472"/>
        <c:axId val="-975114912"/>
      </c:barChart>
      <c:scatterChart>
        <c:scatterStyle val="lineMarker"/>
        <c:varyColors val="0"/>
        <c:ser>
          <c:idx val="4"/>
          <c:order val="0"/>
          <c:tx>
            <c:strRef>
              <c:f>'27'!$B$121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ln w="9525" cap="flat">
                <a:solidFill>
                  <a:schemeClr val="bg1">
                    <a:lumMod val="65000"/>
                  </a:schemeClr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2-40CC-4CD8-BEAC-D738049630F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CC-4CD8-BEAC-D738049630F3}"/>
                </c:ext>
              </c:extLst>
            </c:dLbl>
            <c:dLbl>
              <c:idx val="1"/>
              <c:layout>
                <c:manualLayout>
                  <c:x val="-1.1267497812773404E-2"/>
                  <c:y val="6.63470476948527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aseline="0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06018518518518"/>
                      <c:h val="0.14351851851851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0CC-4CD8-BEAC-D738049630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'27'!$A$122:$A$123</c:f>
              <c:numCache>
                <c:formatCode>General</c:formatCode>
                <c:ptCount val="2"/>
                <c:pt idx="0" formatCode="mmm\ yyyy">
                  <c:v>64</c:v>
                </c:pt>
                <c:pt idx="1">
                  <c:v>64</c:v>
                </c:pt>
              </c:numCache>
            </c:numRef>
          </c:xVal>
          <c:yVal>
            <c:numRef>
              <c:f>'27'!$B$122:$B$123</c:f>
              <c:numCache>
                <c:formatCode>0%</c:formatCode>
                <c:ptCount val="2"/>
                <c:pt idx="0">
                  <c:v>-0.5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0CC-4CD8-BEAC-D73804963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05664"/>
        <c:axId val="-975108928"/>
      </c:scatterChart>
      <c:catAx>
        <c:axId val="-975109472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m\ yyyy" sourceLinked="1"/>
        <c:majorTickMark val="cross"/>
        <c:minorTickMark val="none"/>
        <c:tickLblPos val="none"/>
        <c:crossAx val="-975114912"/>
        <c:crossesAt val="0"/>
        <c:auto val="0"/>
        <c:lblAlgn val="ctr"/>
        <c:lblOffset val="100"/>
        <c:tickLblSkip val="12"/>
        <c:tickMarkSkip val="12"/>
        <c:noMultiLvlLbl val="0"/>
      </c:catAx>
      <c:valAx>
        <c:axId val="-975114912"/>
        <c:scaling>
          <c:orientation val="minMax"/>
          <c:max val="0.5"/>
          <c:min val="-0.5"/>
        </c:scaling>
        <c:delete val="1"/>
        <c:axPos val="r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-975109472"/>
        <c:crosses val="max"/>
        <c:crossBetween val="between"/>
        <c:majorUnit val="0.25"/>
      </c:valAx>
      <c:valAx>
        <c:axId val="-975108928"/>
        <c:scaling>
          <c:orientation val="minMax"/>
          <c:max val="0.5"/>
          <c:min val="-0.25"/>
        </c:scaling>
        <c:delete val="0"/>
        <c:axPos val="l"/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-975105664"/>
        <c:crosses val="autoZero"/>
        <c:crossBetween val="midCat"/>
        <c:majorUnit val="0.25"/>
      </c:valAx>
      <c:valAx>
        <c:axId val="-975105664"/>
        <c:scaling>
          <c:orientation val="minMax"/>
          <c:max val="84"/>
          <c:min val="0"/>
        </c:scaling>
        <c:delete val="0"/>
        <c:axPos val="t"/>
        <c:numFmt formatCode="mmm\ yyyy" sourceLinked="1"/>
        <c:majorTickMark val="none"/>
        <c:minorTickMark val="none"/>
        <c:tickLblPos val="none"/>
        <c:spPr>
          <a:ln>
            <a:noFill/>
          </a:ln>
        </c:spPr>
        <c:crossAx val="-975108928"/>
        <c:crosses val="max"/>
        <c:crossBetween val="midCat"/>
      </c:valAx>
      <c:spPr>
        <a:noFill/>
        <a:ln w="9525">
          <a:solidFill>
            <a:schemeClr val="bg1">
              <a:lumMod val="85000"/>
            </a:schemeClr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516215292585037E-2"/>
          <c:y val="0.21420713035870512"/>
          <c:w val="0.85497678626716767"/>
          <c:h val="0.66787620297462813"/>
        </c:manualLayout>
      </c:layout>
      <c:areaChart>
        <c:grouping val="stacked"/>
        <c:varyColors val="0"/>
        <c:ser>
          <c:idx val="1"/>
          <c:order val="1"/>
          <c:tx>
            <c:v>normal range (low)</c:v>
          </c:tx>
          <c:spPr>
            <a:noFill/>
            <a:ln>
              <a:noFill/>
            </a:ln>
          </c:spPr>
          <c:cat>
            <c:numRef>
              <c:f>'27'!$A$29:$A$112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'27'!$C$29:$C$112</c:f>
              <c:numCache>
                <c:formatCode>0.0</c:formatCode>
                <c:ptCount val="84"/>
                <c:pt idx="0">
                  <c:v>1993.9960000000001</c:v>
                </c:pt>
                <c:pt idx="1">
                  <c:v>1426.21</c:v>
                </c:pt>
                <c:pt idx="2">
                  <c:v>1184.8900000000001</c:v>
                </c:pt>
                <c:pt idx="3">
                  <c:v>1559.4010000000001</c:v>
                </c:pt>
                <c:pt idx="4">
                  <c:v>2001.915</c:v>
                </c:pt>
                <c:pt idx="5">
                  <c:v>2325.3209999999999</c:v>
                </c:pt>
                <c:pt idx="6">
                  <c:v>2505.1219999999998</c:v>
                </c:pt>
                <c:pt idx="7">
                  <c:v>2709.422</c:v>
                </c:pt>
                <c:pt idx="8">
                  <c:v>3145.643</c:v>
                </c:pt>
                <c:pt idx="9">
                  <c:v>3569.384</c:v>
                </c:pt>
                <c:pt idx="10">
                  <c:v>3501.05</c:v>
                </c:pt>
                <c:pt idx="11">
                  <c:v>2925.38</c:v>
                </c:pt>
                <c:pt idx="12">
                  <c:v>1993.9960000000001</c:v>
                </c:pt>
                <c:pt idx="13">
                  <c:v>1426.21</c:v>
                </c:pt>
                <c:pt idx="14">
                  <c:v>1184.8900000000001</c:v>
                </c:pt>
                <c:pt idx="15">
                  <c:v>1559.4010000000001</c:v>
                </c:pt>
                <c:pt idx="16">
                  <c:v>2001.915</c:v>
                </c:pt>
                <c:pt idx="17">
                  <c:v>2325.3209999999999</c:v>
                </c:pt>
                <c:pt idx="18">
                  <c:v>2505.1219999999998</c:v>
                </c:pt>
                <c:pt idx="19">
                  <c:v>2709.422</c:v>
                </c:pt>
                <c:pt idx="20">
                  <c:v>3145.643</c:v>
                </c:pt>
                <c:pt idx="21">
                  <c:v>3569.384</c:v>
                </c:pt>
                <c:pt idx="22">
                  <c:v>3501.05</c:v>
                </c:pt>
                <c:pt idx="23">
                  <c:v>2925.38</c:v>
                </c:pt>
                <c:pt idx="24">
                  <c:v>1993.9960000000001</c:v>
                </c:pt>
                <c:pt idx="25">
                  <c:v>1426.21</c:v>
                </c:pt>
                <c:pt idx="26">
                  <c:v>1184.8900000000001</c:v>
                </c:pt>
                <c:pt idx="27">
                  <c:v>1559.4010000000001</c:v>
                </c:pt>
                <c:pt idx="28">
                  <c:v>2001.915</c:v>
                </c:pt>
                <c:pt idx="29">
                  <c:v>2325.3209999999999</c:v>
                </c:pt>
                <c:pt idx="30">
                  <c:v>2505.1219999999998</c:v>
                </c:pt>
                <c:pt idx="31">
                  <c:v>2709.422</c:v>
                </c:pt>
                <c:pt idx="32">
                  <c:v>3145.643</c:v>
                </c:pt>
                <c:pt idx="33">
                  <c:v>3569.384</c:v>
                </c:pt>
                <c:pt idx="34">
                  <c:v>3501.05</c:v>
                </c:pt>
                <c:pt idx="35">
                  <c:v>2925.38</c:v>
                </c:pt>
                <c:pt idx="36">
                  <c:v>1993.9960000000001</c:v>
                </c:pt>
                <c:pt idx="37">
                  <c:v>1426.21</c:v>
                </c:pt>
                <c:pt idx="38">
                  <c:v>1184.8900000000001</c:v>
                </c:pt>
                <c:pt idx="39">
                  <c:v>1559.4010000000001</c:v>
                </c:pt>
                <c:pt idx="40">
                  <c:v>2001.915</c:v>
                </c:pt>
                <c:pt idx="41">
                  <c:v>2325.3209999999999</c:v>
                </c:pt>
                <c:pt idx="42">
                  <c:v>2505.1219999999998</c:v>
                </c:pt>
                <c:pt idx="43">
                  <c:v>2709.422</c:v>
                </c:pt>
                <c:pt idx="44">
                  <c:v>3145.643</c:v>
                </c:pt>
                <c:pt idx="45">
                  <c:v>3569.384</c:v>
                </c:pt>
                <c:pt idx="46">
                  <c:v>3501.05</c:v>
                </c:pt>
                <c:pt idx="47">
                  <c:v>2925.38</c:v>
                </c:pt>
                <c:pt idx="48">
                  <c:v>1993.9960000000001</c:v>
                </c:pt>
                <c:pt idx="49">
                  <c:v>1426.21</c:v>
                </c:pt>
                <c:pt idx="50">
                  <c:v>1184.8900000000001</c:v>
                </c:pt>
                <c:pt idx="51">
                  <c:v>1559.4010000000001</c:v>
                </c:pt>
                <c:pt idx="52">
                  <c:v>2001.915</c:v>
                </c:pt>
                <c:pt idx="53">
                  <c:v>2325.3209999999999</c:v>
                </c:pt>
                <c:pt idx="54">
                  <c:v>2505.1219999999998</c:v>
                </c:pt>
                <c:pt idx="55">
                  <c:v>2709.422</c:v>
                </c:pt>
                <c:pt idx="56">
                  <c:v>3145.643</c:v>
                </c:pt>
                <c:pt idx="57">
                  <c:v>3569.384</c:v>
                </c:pt>
                <c:pt idx="58">
                  <c:v>3501.05</c:v>
                </c:pt>
                <c:pt idx="59">
                  <c:v>2925.38</c:v>
                </c:pt>
                <c:pt idx="60">
                  <c:v>1993.9960000000001</c:v>
                </c:pt>
                <c:pt idx="61">
                  <c:v>1426.21</c:v>
                </c:pt>
                <c:pt idx="62">
                  <c:v>1184.8900000000001</c:v>
                </c:pt>
                <c:pt idx="63">
                  <c:v>1559.4010000000001</c:v>
                </c:pt>
                <c:pt idx="64">
                  <c:v>2001.915</c:v>
                </c:pt>
                <c:pt idx="65">
                  <c:v>2325.3209999999999</c:v>
                </c:pt>
                <c:pt idx="66">
                  <c:v>2505.1219999999998</c:v>
                </c:pt>
                <c:pt idx="67">
                  <c:v>2709.422</c:v>
                </c:pt>
                <c:pt idx="68">
                  <c:v>3145.643</c:v>
                </c:pt>
                <c:pt idx="69">
                  <c:v>3569.384</c:v>
                </c:pt>
                <c:pt idx="70">
                  <c:v>3501.05</c:v>
                </c:pt>
                <c:pt idx="71">
                  <c:v>2925.38</c:v>
                </c:pt>
                <c:pt idx="72">
                  <c:v>1993.9960000000001</c:v>
                </c:pt>
                <c:pt idx="73">
                  <c:v>1426.21</c:v>
                </c:pt>
                <c:pt idx="74">
                  <c:v>1184.8900000000001</c:v>
                </c:pt>
                <c:pt idx="75">
                  <c:v>1559.4010000000001</c:v>
                </c:pt>
                <c:pt idx="76">
                  <c:v>2001.915</c:v>
                </c:pt>
                <c:pt idx="77">
                  <c:v>2325.3209999999999</c:v>
                </c:pt>
                <c:pt idx="78">
                  <c:v>2505.1219999999998</c:v>
                </c:pt>
                <c:pt idx="79">
                  <c:v>2709.422</c:v>
                </c:pt>
                <c:pt idx="80">
                  <c:v>3145.643</c:v>
                </c:pt>
                <c:pt idx="81">
                  <c:v>3569.384</c:v>
                </c:pt>
                <c:pt idx="82">
                  <c:v>3501.05</c:v>
                </c:pt>
                <c:pt idx="83">
                  <c:v>2925.38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3C7-A582-F5A0A1AA32AA}"/>
            </c:ext>
          </c:extLst>
        </c:ser>
        <c:ser>
          <c:idx val="2"/>
          <c:order val="2"/>
          <c:tx>
            <c:v>normal range</c:v>
          </c:tx>
          <c:spPr>
            <a:solidFill>
              <a:schemeClr val="bg2">
                <a:lumMod val="20000"/>
                <a:lumOff val="80000"/>
                <a:alpha val="80000"/>
              </a:schemeClr>
            </a:solidFill>
          </c:spPr>
          <c:cat>
            <c:numRef>
              <c:f>'27'!$A$29:$A$112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'27'!$E$29:$E$112</c:f>
              <c:numCache>
                <c:formatCode>0.0</c:formatCode>
                <c:ptCount val="84"/>
                <c:pt idx="0">
                  <c:v>640.971</c:v>
                </c:pt>
                <c:pt idx="1">
                  <c:v>654.67299999999977</c:v>
                </c:pt>
                <c:pt idx="2">
                  <c:v>844.46899999999982</c:v>
                </c:pt>
                <c:pt idx="3">
                  <c:v>773.09199999999987</c:v>
                </c:pt>
                <c:pt idx="4">
                  <c:v>775.66899999999987</c:v>
                </c:pt>
                <c:pt idx="5">
                  <c:v>807.77399999999989</c:v>
                </c:pt>
                <c:pt idx="6">
                  <c:v>788.42700000000013</c:v>
                </c:pt>
                <c:pt idx="7">
                  <c:v>812.79399999999987</c:v>
                </c:pt>
                <c:pt idx="8">
                  <c:v>694.19299999999976</c:v>
                </c:pt>
                <c:pt idx="9">
                  <c:v>359.11900000000014</c:v>
                </c:pt>
                <c:pt idx="10">
                  <c:v>430.5659999999998</c:v>
                </c:pt>
                <c:pt idx="11">
                  <c:v>532.10100000000011</c:v>
                </c:pt>
                <c:pt idx="12">
                  <c:v>640.971</c:v>
                </c:pt>
                <c:pt idx="13">
                  <c:v>654.67299999999977</c:v>
                </c:pt>
                <c:pt idx="14">
                  <c:v>844.46899999999982</c:v>
                </c:pt>
                <c:pt idx="15">
                  <c:v>773.09199999999987</c:v>
                </c:pt>
                <c:pt idx="16">
                  <c:v>775.66899999999987</c:v>
                </c:pt>
                <c:pt idx="17">
                  <c:v>807.77399999999989</c:v>
                </c:pt>
                <c:pt idx="18">
                  <c:v>788.42700000000013</c:v>
                </c:pt>
                <c:pt idx="19">
                  <c:v>812.79399999999987</c:v>
                </c:pt>
                <c:pt idx="20">
                  <c:v>694.19299999999976</c:v>
                </c:pt>
                <c:pt idx="21">
                  <c:v>359.11900000000014</c:v>
                </c:pt>
                <c:pt idx="22">
                  <c:v>430.5659999999998</c:v>
                </c:pt>
                <c:pt idx="23">
                  <c:v>532.10100000000011</c:v>
                </c:pt>
                <c:pt idx="24">
                  <c:v>640.971</c:v>
                </c:pt>
                <c:pt idx="25">
                  <c:v>654.67299999999977</c:v>
                </c:pt>
                <c:pt idx="26">
                  <c:v>844.46899999999982</c:v>
                </c:pt>
                <c:pt idx="27">
                  <c:v>773.09199999999987</c:v>
                </c:pt>
                <c:pt idx="28">
                  <c:v>775.66899999999987</c:v>
                </c:pt>
                <c:pt idx="29">
                  <c:v>807.77399999999989</c:v>
                </c:pt>
                <c:pt idx="30">
                  <c:v>788.42700000000013</c:v>
                </c:pt>
                <c:pt idx="31">
                  <c:v>812.79399999999987</c:v>
                </c:pt>
                <c:pt idx="32">
                  <c:v>694.19299999999976</c:v>
                </c:pt>
                <c:pt idx="33">
                  <c:v>359.11900000000014</c:v>
                </c:pt>
                <c:pt idx="34">
                  <c:v>430.5659999999998</c:v>
                </c:pt>
                <c:pt idx="35">
                  <c:v>532.10100000000011</c:v>
                </c:pt>
                <c:pt idx="36">
                  <c:v>640.971</c:v>
                </c:pt>
                <c:pt idx="37">
                  <c:v>654.67299999999977</c:v>
                </c:pt>
                <c:pt idx="38">
                  <c:v>844.46899999999982</c:v>
                </c:pt>
                <c:pt idx="39">
                  <c:v>773.09199999999987</c:v>
                </c:pt>
                <c:pt idx="40">
                  <c:v>775.66899999999987</c:v>
                </c:pt>
                <c:pt idx="41">
                  <c:v>807.77399999999989</c:v>
                </c:pt>
                <c:pt idx="42">
                  <c:v>788.42700000000013</c:v>
                </c:pt>
                <c:pt idx="43">
                  <c:v>812.79399999999987</c:v>
                </c:pt>
                <c:pt idx="44">
                  <c:v>694.19299999999976</c:v>
                </c:pt>
                <c:pt idx="45">
                  <c:v>359.11900000000014</c:v>
                </c:pt>
                <c:pt idx="46">
                  <c:v>430.5659999999998</c:v>
                </c:pt>
                <c:pt idx="47">
                  <c:v>532.10100000000011</c:v>
                </c:pt>
                <c:pt idx="48">
                  <c:v>640.971</c:v>
                </c:pt>
                <c:pt idx="49">
                  <c:v>654.67299999999977</c:v>
                </c:pt>
                <c:pt idx="50">
                  <c:v>844.46899999999982</c:v>
                </c:pt>
                <c:pt idx="51">
                  <c:v>773.09199999999987</c:v>
                </c:pt>
                <c:pt idx="52">
                  <c:v>775.66899999999987</c:v>
                </c:pt>
                <c:pt idx="53">
                  <c:v>807.77399999999989</c:v>
                </c:pt>
                <c:pt idx="54">
                  <c:v>788.42700000000013</c:v>
                </c:pt>
                <c:pt idx="55">
                  <c:v>812.79399999999987</c:v>
                </c:pt>
                <c:pt idx="56">
                  <c:v>694.19299999999976</c:v>
                </c:pt>
                <c:pt idx="57">
                  <c:v>359.11900000000014</c:v>
                </c:pt>
                <c:pt idx="58">
                  <c:v>430.5659999999998</c:v>
                </c:pt>
                <c:pt idx="59">
                  <c:v>532.10100000000011</c:v>
                </c:pt>
                <c:pt idx="60">
                  <c:v>640.971</c:v>
                </c:pt>
                <c:pt idx="61">
                  <c:v>654.67299999999977</c:v>
                </c:pt>
                <c:pt idx="62">
                  <c:v>844.46899999999982</c:v>
                </c:pt>
                <c:pt idx="63">
                  <c:v>773.09199999999987</c:v>
                </c:pt>
                <c:pt idx="64">
                  <c:v>775.66899999999987</c:v>
                </c:pt>
                <c:pt idx="65">
                  <c:v>807.77399999999989</c:v>
                </c:pt>
                <c:pt idx="66">
                  <c:v>788.42700000000013</c:v>
                </c:pt>
                <c:pt idx="67">
                  <c:v>812.79399999999987</c:v>
                </c:pt>
                <c:pt idx="68">
                  <c:v>694.19299999999976</c:v>
                </c:pt>
                <c:pt idx="69">
                  <c:v>359.11900000000014</c:v>
                </c:pt>
                <c:pt idx="70">
                  <c:v>430.5659999999998</c:v>
                </c:pt>
                <c:pt idx="71">
                  <c:v>532.10100000000011</c:v>
                </c:pt>
                <c:pt idx="72">
                  <c:v>640.971</c:v>
                </c:pt>
                <c:pt idx="73">
                  <c:v>654.67299999999977</c:v>
                </c:pt>
                <c:pt idx="74">
                  <c:v>844.46899999999982</c:v>
                </c:pt>
                <c:pt idx="75">
                  <c:v>773.09199999999987</c:v>
                </c:pt>
                <c:pt idx="76">
                  <c:v>775.66899999999987</c:v>
                </c:pt>
                <c:pt idx="77">
                  <c:v>807.77399999999989</c:v>
                </c:pt>
                <c:pt idx="78">
                  <c:v>788.42700000000013</c:v>
                </c:pt>
                <c:pt idx="79">
                  <c:v>812.79399999999987</c:v>
                </c:pt>
                <c:pt idx="80">
                  <c:v>694.19299999999976</c:v>
                </c:pt>
                <c:pt idx="81">
                  <c:v>359.11900000000014</c:v>
                </c:pt>
                <c:pt idx="82">
                  <c:v>430.5659999999998</c:v>
                </c:pt>
                <c:pt idx="83">
                  <c:v>532.10100000000011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3C7-A582-F5A0A1AA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19264"/>
        <c:axId val="-975129600"/>
      </c:areaChart>
      <c:lineChart>
        <c:grouping val="standard"/>
        <c:varyColors val="0"/>
        <c:ser>
          <c:idx val="0"/>
          <c:order val="0"/>
          <c:tx>
            <c:v>storage level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'27'!$A$29:$A$112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'27'!$B$29:$B$112</c:f>
              <c:numCache>
                <c:formatCode>0.0</c:formatCode>
                <c:ptCount val="84"/>
                <c:pt idx="0">
                  <c:v>1993.9960000000001</c:v>
                </c:pt>
                <c:pt idx="1">
                  <c:v>1426.21</c:v>
                </c:pt>
                <c:pt idx="2">
                  <c:v>1184.8900000000001</c:v>
                </c:pt>
                <c:pt idx="3">
                  <c:v>1559.4010000000001</c:v>
                </c:pt>
                <c:pt idx="4">
                  <c:v>2031.0309999999999</c:v>
                </c:pt>
                <c:pt idx="5">
                  <c:v>2460.748</c:v>
                </c:pt>
                <c:pt idx="6">
                  <c:v>2714.1959999999999</c:v>
                </c:pt>
                <c:pt idx="7">
                  <c:v>2997.81</c:v>
                </c:pt>
                <c:pt idx="8">
                  <c:v>3414.9389999999999</c:v>
                </c:pt>
                <c:pt idx="9">
                  <c:v>3762.0430000000001</c:v>
                </c:pt>
                <c:pt idx="10">
                  <c:v>3610.029</c:v>
                </c:pt>
                <c:pt idx="11">
                  <c:v>3188.2429999999999</c:v>
                </c:pt>
                <c:pt idx="12">
                  <c:v>2616.1750000000002</c:v>
                </c:pt>
                <c:pt idx="13">
                  <c:v>2080.8829999999998</c:v>
                </c:pt>
                <c:pt idx="14">
                  <c:v>2029.3589999999999</c:v>
                </c:pt>
                <c:pt idx="15">
                  <c:v>2332.4929999999999</c:v>
                </c:pt>
                <c:pt idx="16">
                  <c:v>2777.5839999999998</c:v>
                </c:pt>
                <c:pt idx="17">
                  <c:v>3133.0949999999998</c:v>
                </c:pt>
                <c:pt idx="18">
                  <c:v>3293.549</c:v>
                </c:pt>
                <c:pt idx="19">
                  <c:v>3522.2159999999999</c:v>
                </c:pt>
                <c:pt idx="20">
                  <c:v>3839.8359999999998</c:v>
                </c:pt>
                <c:pt idx="21">
                  <c:v>3928.5030000000002</c:v>
                </c:pt>
                <c:pt idx="22">
                  <c:v>3931.616</c:v>
                </c:pt>
                <c:pt idx="23">
                  <c:v>3340.9810000000002</c:v>
                </c:pt>
                <c:pt idx="24">
                  <c:v>2634.9670000000001</c:v>
                </c:pt>
                <c:pt idx="25">
                  <c:v>1859.2180000000001</c:v>
                </c:pt>
                <c:pt idx="26">
                  <c:v>1801.2249999999999</c:v>
                </c:pt>
                <c:pt idx="27">
                  <c:v>1975.0329999999999</c:v>
                </c:pt>
                <c:pt idx="28">
                  <c:v>2389.8910000000001</c:v>
                </c:pt>
                <c:pt idx="29">
                  <c:v>2585.1260000000002</c:v>
                </c:pt>
                <c:pt idx="30">
                  <c:v>2754.7139999999999</c:v>
                </c:pt>
                <c:pt idx="31">
                  <c:v>2917.268</c:v>
                </c:pt>
                <c:pt idx="32">
                  <c:v>3305.982</c:v>
                </c:pt>
                <c:pt idx="33">
                  <c:v>3665.3850000000002</c:v>
                </c:pt>
                <c:pt idx="34">
                  <c:v>3532.7750000000001</c:v>
                </c:pt>
                <c:pt idx="35">
                  <c:v>3209.982</c:v>
                </c:pt>
                <c:pt idx="36">
                  <c:v>2215.9409999999998</c:v>
                </c:pt>
                <c:pt idx="37">
                  <c:v>1562.018</c:v>
                </c:pt>
                <c:pt idx="38">
                  <c:v>1401.4649999999999</c:v>
                </c:pt>
                <c:pt idx="39">
                  <c:v>1611.7650000000001</c:v>
                </c:pt>
                <c:pt idx="40">
                  <c:v>2001.915</c:v>
                </c:pt>
                <c:pt idx="41">
                  <c:v>2325.3209999999999</c:v>
                </c:pt>
                <c:pt idx="42">
                  <c:v>2505.1219999999998</c:v>
                </c:pt>
                <c:pt idx="43">
                  <c:v>2709.422</c:v>
                </c:pt>
                <c:pt idx="44">
                  <c:v>3145.643</c:v>
                </c:pt>
                <c:pt idx="45">
                  <c:v>3569.384</c:v>
                </c:pt>
                <c:pt idx="46">
                  <c:v>3501.05</c:v>
                </c:pt>
                <c:pt idx="47">
                  <c:v>2925.38</c:v>
                </c:pt>
                <c:pt idx="48">
                  <c:v>2470.0149999999999</c:v>
                </c:pt>
                <c:pt idx="49">
                  <c:v>2072.183</c:v>
                </c:pt>
                <c:pt idx="50">
                  <c:v>1849.895</c:v>
                </c:pt>
                <c:pt idx="51">
                  <c:v>2116.4609999999998</c:v>
                </c:pt>
                <c:pt idx="52">
                  <c:v>2576.48</c:v>
                </c:pt>
                <c:pt idx="53">
                  <c:v>2901.6610000000001</c:v>
                </c:pt>
                <c:pt idx="54">
                  <c:v>3035.1959999999999</c:v>
                </c:pt>
                <c:pt idx="55">
                  <c:v>3167.9470000000001</c:v>
                </c:pt>
                <c:pt idx="56">
                  <c:v>3489.8319999999999</c:v>
                </c:pt>
                <c:pt idx="57">
                  <c:v>3809.3820000000001</c:v>
                </c:pt>
                <c:pt idx="58">
                  <c:v>3742.2449999999999</c:v>
                </c:pt>
                <c:pt idx="59">
                  <c:v>3457.4810000000002</c:v>
                </c:pt>
                <c:pt idx="60">
                  <c:v>2612.0949999999998</c:v>
                </c:pt>
                <c:pt idx="61">
                  <c:v>2350.3310000000001</c:v>
                </c:pt>
                <c:pt idx="62">
                  <c:v>2289.3151429</c:v>
                </c:pt>
                <c:pt idx="63">
                  <c:v>2554.9417143000001</c:v>
                </c:pt>
                <c:pt idx="64">
                  <c:v>3009.73</c:v>
                </c:pt>
                <c:pt idx="65">
                  <c:v>3307.03</c:v>
                </c:pt>
                <c:pt idx="66">
                  <c:v>3434.2190000000001</c:v>
                </c:pt>
                <c:pt idx="67">
                  <c:v>3551.3339999999998</c:v>
                </c:pt>
                <c:pt idx="68">
                  <c:v>3853.8969999999999</c:v>
                </c:pt>
                <c:pt idx="69">
                  <c:v>4125.2560000000003</c:v>
                </c:pt>
                <c:pt idx="70">
                  <c:v>4042.3119999999999</c:v>
                </c:pt>
                <c:pt idx="71">
                  <c:v>3521.444</c:v>
                </c:pt>
                <c:pt idx="72">
                  <c:v>2788.11</c:v>
                </c:pt>
                <c:pt idx="73">
                  <c:v>2288.7570000000001</c:v>
                </c:pt>
                <c:pt idx="74">
                  <c:v>2187.1410000000001</c:v>
                </c:pt>
                <c:pt idx="75">
                  <c:v>2482.15</c:v>
                </c:pt>
                <c:pt idx="76">
                  <c:v>2956.9630000000002</c:v>
                </c:pt>
                <c:pt idx="77">
                  <c:v>3242.8609999999999</c:v>
                </c:pt>
                <c:pt idx="78">
                  <c:v>3355.2049999999999</c:v>
                </c:pt>
                <c:pt idx="79">
                  <c:v>3460.9009999999998</c:v>
                </c:pt>
                <c:pt idx="80">
                  <c:v>3780.4029999999998</c:v>
                </c:pt>
                <c:pt idx="81">
                  <c:v>4059.3760000000002</c:v>
                </c:pt>
                <c:pt idx="82">
                  <c:v>3946.0039999999999</c:v>
                </c:pt>
                <c:pt idx="83">
                  <c:v>3407.0819999999999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7C-43C7-A582-F5A0A1AA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19264"/>
        <c:axId val="-975129600"/>
      </c:lineChart>
      <c:scatterChart>
        <c:scatterStyle val="lineMarker"/>
        <c:varyColors val="0"/>
        <c:ser>
          <c:idx val="3"/>
          <c:order val="3"/>
          <c:tx>
            <c:strRef>
              <c:f>'27'!$B$117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rnd">
              <a:solidFill>
                <a:schemeClr val="bg1">
                  <a:lumMod val="75000"/>
                </a:schemeClr>
              </a:solidFill>
              <a:prstDash val="lgDash"/>
            </a:ln>
          </c:spPr>
          <c:marker>
            <c:symbol val="none"/>
          </c:marker>
          <c:dPt>
            <c:idx val="1"/>
            <c:bubble3D val="0"/>
            <c:spPr>
              <a:ln w="9525" cap="rnd">
                <a:solidFill>
                  <a:schemeClr val="bg1">
                    <a:lumMod val="75000"/>
                  </a:schemeClr>
                </a:solidFill>
                <a:prstDash val="lgDash"/>
                <a:miter lim="800000"/>
              </a:ln>
            </c:spPr>
            <c:extLst>
              <c:ext xmlns:c16="http://schemas.microsoft.com/office/drawing/2014/chart" uri="{C3380CC4-5D6E-409C-BE32-E72D297353CC}">
                <c16:uniqueId val="{00000004-D47C-43C7-A582-F5A0A1AA32AA}"/>
              </c:ext>
            </c:extLst>
          </c:dPt>
          <c:xVal>
            <c:numRef>
              <c:f>'27'!$A$118:$A$119</c:f>
              <c:numCache>
                <c:formatCode>General</c:formatCode>
                <c:ptCount val="2"/>
                <c:pt idx="0">
                  <c:v>64</c:v>
                </c:pt>
                <c:pt idx="1">
                  <c:v>64</c:v>
                </c:pt>
              </c:numCache>
            </c:numRef>
          </c:xVal>
          <c:yVal>
            <c:numRef>
              <c:f>'27'!$B$118:$B$119</c:f>
              <c:numCache>
                <c:formatCode>0</c:formatCode>
                <c:ptCount val="2"/>
                <c:pt idx="0">
                  <c:v>0</c:v>
                </c:pt>
                <c:pt idx="1">
                  <c:v>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47C-43C7-A582-F5A0A1AA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27968"/>
        <c:axId val="-975133952"/>
      </c:scatterChart>
      <c:dateAx>
        <c:axId val="-9751192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m\ yyyy" sourceLinked="1"/>
        <c:majorTickMark val="out"/>
        <c:minorTickMark val="none"/>
        <c:tickLblPos val="nextTo"/>
        <c:spPr>
          <a:ln>
            <a:solidFill>
              <a:schemeClr val="bg2"/>
            </a:solidFill>
          </a:ln>
        </c:spPr>
        <c:crossAx val="-975129600"/>
        <c:crosses val="autoZero"/>
        <c:auto val="0"/>
        <c:lblOffset val="100"/>
        <c:baseTimeUnit val="months"/>
        <c:majorUnit val="12"/>
        <c:minorUnit val="12"/>
      </c:dateAx>
      <c:valAx>
        <c:axId val="-975129600"/>
        <c:scaling>
          <c:orientation val="minMax"/>
          <c:max val="4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19264"/>
        <c:crosses val="autoZero"/>
        <c:crossBetween val="between"/>
        <c:majorUnit val="500"/>
      </c:valAx>
      <c:valAx>
        <c:axId val="-975133952"/>
        <c:scaling>
          <c:orientation val="minMax"/>
          <c:max val="5000"/>
        </c:scaling>
        <c:delete val="0"/>
        <c:axPos val="r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-975127968"/>
        <c:crosses val="max"/>
        <c:crossBetween val="midCat"/>
      </c:valAx>
      <c:valAx>
        <c:axId val="-975127968"/>
        <c:scaling>
          <c:orientation val="minMax"/>
          <c:max val="84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5133952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95" r="0.70000000000000095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114300</xdr:rowOff>
    </xdr:from>
    <xdr:to>
      <xdr:col>10</xdr:col>
      <xdr:colOff>44010</xdr:colOff>
      <xdr:row>23</xdr:row>
      <xdr:rowOff>38100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B353954-4A57-4CB1-98C9-E9F711595693}"/>
            </a:ext>
          </a:extLst>
        </xdr:cNvPr>
        <xdr:cNvGrpSpPr/>
      </xdr:nvGrpSpPr>
      <xdr:grpSpPr>
        <a:xfrm>
          <a:off x="628650" y="638175"/>
          <a:ext cx="5511360" cy="3162300"/>
          <a:chOff x="628650" y="638175"/>
          <a:chExt cx="5511360" cy="31623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EACAC133-9832-80E3-BB9A-71945FEAEDE0}"/>
              </a:ext>
            </a:extLst>
          </xdr:cNvPr>
          <xdr:cNvGraphicFramePr>
            <a:graphicFrameLocks/>
          </xdr:cNvGraphicFramePr>
        </xdr:nvGraphicFramePr>
        <xdr:xfrm>
          <a:off x="628650" y="2428875"/>
          <a:ext cx="5486400" cy="1371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1840AB57-B73D-55F4-0522-7729B5A946C4}"/>
              </a:ext>
            </a:extLst>
          </xdr:cNvPr>
          <xdr:cNvGraphicFramePr>
            <a:graphicFrameLocks/>
          </xdr:cNvGraphicFramePr>
        </xdr:nvGraphicFramePr>
        <xdr:xfrm>
          <a:off x="628650" y="638175"/>
          <a:ext cx="5486400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5" name="Picture 1">
            <a:extLst>
              <a:ext uri="{FF2B5EF4-FFF2-40B4-BE49-F238E27FC236}">
                <a16:creationId xmlns:a16="http://schemas.microsoft.com/office/drawing/2014/main" id="{0814FF6A-0A0C-06F4-949A-FDF30EEC67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79214" y="3492618"/>
            <a:ext cx="360796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0.8142</cdr:y>
    </cdr:from>
    <cdr:ext cx="5302250" cy="250231"/>
    <cdr:sp macro="" textlink="'27'!$A$113">
      <cdr:nvSpPr>
        <cdr:cNvPr id="5" name="TextBox 4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1096581"/>
          <a:ext cx="5302250" cy="250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0A84FE8D-E011-4434-80C7-5034634BF260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Data source: U.S. Energy Information Administration, Short-Term Energy Outlook, May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0.06424</cdr:x>
      <cdr:y>0.10417</cdr:y>
    </cdr:from>
    <cdr:to>
      <cdr:x>0.2309</cdr:x>
      <cdr:y>0.77083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2425" y="1428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0.00926</cdr:x>
      <cdr:y>0.03704</cdr:y>
    </cdr:from>
    <cdr:to>
      <cdr:x>0.77662</cdr:x>
      <cdr:y>0.16898</cdr:y>
    </cdr:to>
    <cdr:sp macro="" textlink="'27'!$A$115">
      <cdr:nvSpPr>
        <cdr:cNvPr id="6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0800" y="50800"/>
          <a:ext cx="4210050" cy="180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89FB87FC-49ED-4BD8-85BF-135B333DDEF9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Percentage deviation from 2019 − 2023 average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0.02038</cdr:x>
      <cdr:y>0</cdr:y>
    </cdr:from>
    <cdr:to>
      <cdr:x>0.82094</cdr:x>
      <cdr:y>0.22917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111637" y="0"/>
          <a:ext cx="4385302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working natural gas in storage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billion cubic feet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0.2328</cdr:x>
      <cdr:y>0.62708</cdr:y>
    </cdr:from>
    <cdr:to>
      <cdr:x>0.40668</cdr:x>
      <cdr:y>0.76041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77237" y="1146810"/>
          <a:ext cx="953975" cy="243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storage level</a:t>
          </a:r>
          <a:endParaRPr lang="en-US" sz="900" baseline="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</cdr:txBody>
    </cdr:sp>
  </cdr:relSizeAnchor>
  <cdr:relSizeAnchor xmlns:cdr="http://schemas.openxmlformats.org/drawingml/2006/chartDrawing">
    <cdr:from>
      <cdr:x>0.77952</cdr:x>
      <cdr:y>0.08854</cdr:y>
    </cdr:from>
    <cdr:to>
      <cdr:x>0.89803</cdr:x>
      <cdr:y>0.19865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276736" y="159003"/>
          <a:ext cx="650193" cy="197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forecast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0.09622</cdr:x>
      <cdr:y>0.76736</cdr:y>
    </cdr:from>
    <cdr:to>
      <cdr:x>0.69747</cdr:x>
      <cdr:y>0.90254</cdr:y>
    </cdr:to>
    <cdr:sp macro="" textlink="'27'!$A$116">
      <cdr:nvSpPr>
        <cdr:cNvPr id="6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27050" y="1403350"/>
          <a:ext cx="3293552" cy="247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11A67CC0-263B-4133-9393-E916D467C8F9}" type="TxLink">
            <a:rPr lang="en-US" sz="900" b="1" i="0" u="none" strike="noStrike">
              <a:solidFill>
                <a:srgbClr val="ADADAD"/>
              </a:solidFill>
              <a:latin typeface="Arial"/>
              <a:cs typeface="Arial"/>
            </a:rPr>
            <a:pPr algn="l"/>
            <a:t>monthly range from Jan 2019 − Dec 2023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9">
          <cell r="A29">
            <v>43466</v>
          </cell>
          <cell r="B29">
            <v>1993.9960000000001</v>
          </cell>
          <cell r="C29">
            <v>1993.9960000000001</v>
          </cell>
          <cell r="E29">
            <v>640.971</v>
          </cell>
          <cell r="G29">
            <v>-0.16437000663979351</v>
          </cell>
        </row>
        <row r="30">
          <cell r="A30">
            <v>43497</v>
          </cell>
          <cell r="B30">
            <v>1426.21</v>
          </cell>
          <cell r="C30">
            <v>1426.21</v>
          </cell>
          <cell r="E30">
            <v>654.67299999999977</v>
          </cell>
          <cell r="G30">
            <v>-0.20770618382598671</v>
          </cell>
        </row>
        <row r="31">
          <cell r="A31">
            <v>43525</v>
          </cell>
          <cell r="B31">
            <v>1184.8900000000001</v>
          </cell>
          <cell r="C31">
            <v>1184.8900000000001</v>
          </cell>
          <cell r="E31">
            <v>844.46899999999982</v>
          </cell>
          <cell r="G31">
            <v>-0.28334716773071777</v>
          </cell>
        </row>
        <row r="32">
          <cell r="A32">
            <v>43556</v>
          </cell>
          <cell r="B32">
            <v>1559.4010000000001</v>
          </cell>
          <cell r="C32">
            <v>1559.4010000000001</v>
          </cell>
          <cell r="E32">
            <v>773.09199999999987</v>
          </cell>
          <cell r="G32">
            <v>-0.18740170167166692</v>
          </cell>
        </row>
        <row r="33">
          <cell r="A33">
            <v>43586</v>
          </cell>
          <cell r="B33">
            <v>2031.0309999999999</v>
          </cell>
          <cell r="C33">
            <v>2001.915</v>
          </cell>
          <cell r="E33">
            <v>775.66899999999987</v>
          </cell>
          <cell r="G33">
            <v>-0.1377056663718238</v>
          </cell>
        </row>
        <row r="34">
          <cell r="A34">
            <v>43617</v>
          </cell>
          <cell r="B34">
            <v>2460.748</v>
          </cell>
          <cell r="C34">
            <v>2325.3209999999999</v>
          </cell>
          <cell r="E34">
            <v>807.77399999999989</v>
          </cell>
          <cell r="G34">
            <v>-8.2218038839616758E-2</v>
          </cell>
        </row>
        <row r="35">
          <cell r="A35">
            <v>43647</v>
          </cell>
          <cell r="B35">
            <v>2714.1959999999999</v>
          </cell>
          <cell r="C35">
            <v>2505.1219999999998</v>
          </cell>
          <cell r="E35">
            <v>788.42700000000013</v>
          </cell>
          <cell r="G35">
            <v>-5.1164679418549186E-2</v>
          </cell>
        </row>
        <row r="36">
          <cell r="A36">
            <v>43678</v>
          </cell>
          <cell r="B36">
            <v>2997.81</v>
          </cell>
          <cell r="C36">
            <v>2709.422</v>
          </cell>
          <cell r="E36">
            <v>812.79399999999987</v>
          </cell>
          <cell r="G36">
            <v>-2.1261519107537707E-2</v>
          </cell>
        </row>
        <row r="37">
          <cell r="A37">
            <v>43709</v>
          </cell>
          <cell r="B37">
            <v>3414.9389999999999</v>
          </cell>
          <cell r="C37">
            <v>3145.643</v>
          </cell>
          <cell r="E37">
            <v>694.19299999999976</v>
          </cell>
          <cell r="G37">
            <v>-7.0676529602532456E-3</v>
          </cell>
        </row>
        <row r="38">
          <cell r="A38">
            <v>43739</v>
          </cell>
          <cell r="B38">
            <v>3762.0430000000001</v>
          </cell>
          <cell r="C38">
            <v>3569.384</v>
          </cell>
          <cell r="E38">
            <v>359.11900000000014</v>
          </cell>
          <cell r="G38">
            <v>4.0309165395095992E-3</v>
          </cell>
        </row>
        <row r="39">
          <cell r="A39">
            <v>43770</v>
          </cell>
          <cell r="B39">
            <v>3610.029</v>
          </cell>
          <cell r="C39">
            <v>3501.05</v>
          </cell>
          <cell r="E39">
            <v>430.5659999999998</v>
          </cell>
          <cell r="G39">
            <v>-1.4607171254711671E-2</v>
          </cell>
        </row>
        <row r="40">
          <cell r="A40">
            <v>43800</v>
          </cell>
          <cell r="B40">
            <v>3188.2429999999999</v>
          </cell>
          <cell r="C40">
            <v>2925.38</v>
          </cell>
          <cell r="E40">
            <v>532.10100000000011</v>
          </cell>
          <cell r="G40">
            <v>-1.121766830518689E-2</v>
          </cell>
        </row>
        <row r="41">
          <cell r="A41">
            <v>43831</v>
          </cell>
          <cell r="B41">
            <v>2616.1750000000002</v>
          </cell>
          <cell r="C41">
            <v>1993.9960000000001</v>
          </cell>
          <cell r="E41">
            <v>640.971</v>
          </cell>
          <cell r="G41">
            <v>9.6368447017515679E-2</v>
          </cell>
        </row>
        <row r="42">
          <cell r="A42">
            <v>43862</v>
          </cell>
          <cell r="B42">
            <v>2080.8829999999998</v>
          </cell>
          <cell r="C42">
            <v>1426.21</v>
          </cell>
          <cell r="E42">
            <v>654.67299999999977</v>
          </cell>
          <cell r="G42">
            <v>0.15598034867349764</v>
          </cell>
        </row>
        <row r="43">
          <cell r="A43">
            <v>43891</v>
          </cell>
          <cell r="B43">
            <v>2029.3589999999999</v>
          </cell>
          <cell r="C43">
            <v>1184.8900000000001</v>
          </cell>
          <cell r="E43">
            <v>844.46899999999982</v>
          </cell>
          <cell r="G43">
            <v>0.22741003387753977</v>
          </cell>
        </row>
        <row r="44">
          <cell r="A44">
            <v>43922</v>
          </cell>
          <cell r="B44">
            <v>2332.4929999999999</v>
          </cell>
          <cell r="C44">
            <v>1559.4010000000001</v>
          </cell>
          <cell r="E44">
            <v>773.09199999999987</v>
          </cell>
          <cell r="G44">
            <v>0.21545378171666463</v>
          </cell>
        </row>
        <row r="45">
          <cell r="A45">
            <v>43952</v>
          </cell>
          <cell r="B45">
            <v>2777.5839999999998</v>
          </cell>
          <cell r="C45">
            <v>2001.915</v>
          </cell>
          <cell r="E45">
            <v>775.66899999999987</v>
          </cell>
          <cell r="G45">
            <v>0.17925080630294854</v>
          </cell>
        </row>
        <row r="46">
          <cell r="A46">
            <v>43983</v>
          </cell>
          <cell r="B46">
            <v>3133.0949999999998</v>
          </cell>
          <cell r="C46">
            <v>2325.3209999999999</v>
          </cell>
          <cell r="E46">
            <v>807.77399999999989</v>
          </cell>
          <cell r="G46">
            <v>0.16854634184475237</v>
          </cell>
        </row>
        <row r="47">
          <cell r="A47">
            <v>44013</v>
          </cell>
          <cell r="B47">
            <v>3293.549</v>
          </cell>
          <cell r="C47">
            <v>2505.1219999999998</v>
          </cell>
          <cell r="E47">
            <v>788.42700000000013</v>
          </cell>
          <cell r="G47">
            <v>0.15136696880612766</v>
          </cell>
        </row>
        <row r="48">
          <cell r="A48">
            <v>44044</v>
          </cell>
          <cell r="B48">
            <v>3522.2159999999999</v>
          </cell>
          <cell r="C48">
            <v>2709.422</v>
          </cell>
          <cell r="E48">
            <v>812.79399999999987</v>
          </cell>
          <cell r="G48">
            <v>0.1499489084415373</v>
          </cell>
        </row>
        <row r="49">
          <cell r="A49">
            <v>44075</v>
          </cell>
          <cell r="B49">
            <v>3839.8359999999998</v>
          </cell>
          <cell r="C49">
            <v>3145.643</v>
          </cell>
          <cell r="E49">
            <v>694.19299999999976</v>
          </cell>
          <cell r="G49">
            <v>0.11647598148245497</v>
          </cell>
        </row>
        <row r="50">
          <cell r="A50">
            <v>44105</v>
          </cell>
          <cell r="B50">
            <v>3928.5030000000002</v>
          </cell>
          <cell r="C50">
            <v>3569.384</v>
          </cell>
          <cell r="E50">
            <v>359.11900000000014</v>
          </cell>
          <cell r="G50">
            <v>4.8456508263784448E-2</v>
          </cell>
        </row>
        <row r="51">
          <cell r="A51">
            <v>44136</v>
          </cell>
          <cell r="B51">
            <v>3931.616</v>
          </cell>
          <cell r="C51">
            <v>3501.05</v>
          </cell>
          <cell r="E51">
            <v>430.5659999999998</v>
          </cell>
          <cell r="G51">
            <v>7.3173155057822292E-2</v>
          </cell>
        </row>
        <row r="52">
          <cell r="A52">
            <v>44166</v>
          </cell>
          <cell r="B52">
            <v>3340.9810000000002</v>
          </cell>
          <cell r="C52">
            <v>2925.38</v>
          </cell>
          <cell r="E52">
            <v>532.10100000000011</v>
          </cell>
          <cell r="G52">
            <v>3.6151567909995741E-2</v>
          </cell>
        </row>
        <row r="53">
          <cell r="A53">
            <v>44197</v>
          </cell>
          <cell r="B53">
            <v>2634.9670000000001</v>
          </cell>
          <cell r="C53">
            <v>1993.9960000000001</v>
          </cell>
          <cell r="E53">
            <v>640.971</v>
          </cell>
          <cell r="G53">
            <v>0.10424366784806161</v>
          </cell>
        </row>
        <row r="54">
          <cell r="A54">
            <v>44228</v>
          </cell>
          <cell r="B54">
            <v>1859.2180000000001</v>
          </cell>
          <cell r="C54">
            <v>1426.21</v>
          </cell>
          <cell r="E54">
            <v>654.67299999999977</v>
          </cell>
          <cell r="G54">
            <v>3.2840131761393332E-2</v>
          </cell>
        </row>
        <row r="55">
          <cell r="A55">
            <v>44256</v>
          </cell>
          <cell r="B55">
            <v>1801.2249999999999</v>
          </cell>
          <cell r="C55">
            <v>1184.8900000000001</v>
          </cell>
          <cell r="E55">
            <v>844.46899999999982</v>
          </cell>
          <cell r="G55">
            <v>8.9428552696231511E-2</v>
          </cell>
        </row>
        <row r="56">
          <cell r="A56">
            <v>44287</v>
          </cell>
          <cell r="B56">
            <v>1975.0329999999999</v>
          </cell>
          <cell r="C56">
            <v>1559.4010000000001</v>
          </cell>
          <cell r="E56">
            <v>773.09199999999987</v>
          </cell>
          <cell r="G56">
            <v>2.9182650865494209E-2</v>
          </cell>
        </row>
        <row r="57">
          <cell r="A57">
            <v>44317</v>
          </cell>
          <cell r="B57">
            <v>2389.8910000000001</v>
          </cell>
          <cell r="C57">
            <v>2001.915</v>
          </cell>
          <cell r="E57">
            <v>775.66899999999987</v>
          </cell>
          <cell r="G57">
            <v>1.4651902058105293E-2</v>
          </cell>
        </row>
        <row r="58">
          <cell r="A58">
            <v>44348</v>
          </cell>
          <cell r="B58">
            <v>2585.1260000000002</v>
          </cell>
          <cell r="C58">
            <v>2325.3209999999999</v>
          </cell>
          <cell r="E58">
            <v>807.77399999999989</v>
          </cell>
          <cell r="G58">
            <v>-3.5828938954051037E-2</v>
          </cell>
        </row>
        <row r="59">
          <cell r="A59">
            <v>44378</v>
          </cell>
          <cell r="B59">
            <v>2754.7139999999999</v>
          </cell>
          <cell r="C59">
            <v>2505.1219999999998</v>
          </cell>
          <cell r="E59">
            <v>788.42700000000013</v>
          </cell>
          <cell r="G59">
            <v>-3.7000297215009303E-2</v>
          </cell>
        </row>
        <row r="60">
          <cell r="A60">
            <v>44409</v>
          </cell>
          <cell r="B60">
            <v>2917.268</v>
          </cell>
          <cell r="C60">
            <v>2709.422</v>
          </cell>
          <cell r="E60">
            <v>812.79399999999987</v>
          </cell>
          <cell r="G60">
            <v>-4.7557233221521167E-2</v>
          </cell>
        </row>
        <row r="61">
          <cell r="A61">
            <v>44440</v>
          </cell>
          <cell r="B61">
            <v>3305.982</v>
          </cell>
          <cell r="C61">
            <v>3145.643</v>
          </cell>
          <cell r="E61">
            <v>694.19299999999976</v>
          </cell>
          <cell r="G61">
            <v>-3.8748139708745466E-2</v>
          </cell>
        </row>
        <row r="62">
          <cell r="A62">
            <v>44470</v>
          </cell>
          <cell r="B62">
            <v>3665.3850000000002</v>
          </cell>
          <cell r="C62">
            <v>3569.384</v>
          </cell>
          <cell r="E62">
            <v>359.11900000000014</v>
          </cell>
          <cell r="G62">
            <v>-2.1765604215536527E-2</v>
          </cell>
        </row>
        <row r="63">
          <cell r="A63">
            <v>44501</v>
          </cell>
          <cell r="B63">
            <v>3532.7750000000001</v>
          </cell>
          <cell r="C63">
            <v>3501.05</v>
          </cell>
          <cell r="E63">
            <v>430.5659999999998</v>
          </cell>
          <cell r="G63">
            <v>-3.5694408391002908E-2</v>
          </cell>
        </row>
        <row r="64">
          <cell r="A64">
            <v>44531</v>
          </cell>
          <cell r="B64">
            <v>3209.982</v>
          </cell>
          <cell r="C64">
            <v>2925.38</v>
          </cell>
          <cell r="E64">
            <v>532.10100000000011</v>
          </cell>
          <cell r="G64">
            <v>-4.4756667988044008E-3</v>
          </cell>
        </row>
        <row r="65">
          <cell r="A65">
            <v>44562</v>
          </cell>
          <cell r="B65">
            <v>2215.9409999999998</v>
          </cell>
          <cell r="C65">
            <v>1993.9960000000001</v>
          </cell>
          <cell r="E65">
            <v>640.971</v>
          </cell>
          <cell r="G65">
            <v>-7.1358837672387931E-2</v>
          </cell>
        </row>
        <row r="66">
          <cell r="A66">
            <v>44593</v>
          </cell>
          <cell r="B66">
            <v>1562.018</v>
          </cell>
          <cell r="C66">
            <v>1426.21</v>
          </cell>
          <cell r="E66">
            <v>654.67299999999977</v>
          </cell>
          <cell r="G66">
            <v>-0.13226158689638978</v>
          </cell>
        </row>
        <row r="67">
          <cell r="A67">
            <v>44621</v>
          </cell>
          <cell r="B67">
            <v>1401.4649999999999</v>
          </cell>
          <cell r="C67">
            <v>1184.8900000000001</v>
          </cell>
          <cell r="E67">
            <v>844.46899999999982</v>
          </cell>
          <cell r="G67">
            <v>-0.15235687567937151</v>
          </cell>
        </row>
        <row r="68">
          <cell r="A68">
            <v>44652</v>
          </cell>
          <cell r="B68">
            <v>1611.7650000000001</v>
          </cell>
          <cell r="C68">
            <v>1559.4010000000001</v>
          </cell>
          <cell r="E68">
            <v>773.09199999999987</v>
          </cell>
          <cell r="G68">
            <v>-0.16011500806709389</v>
          </cell>
        </row>
        <row r="69">
          <cell r="A69">
            <v>44682</v>
          </cell>
          <cell r="B69">
            <v>2001.915</v>
          </cell>
          <cell r="C69">
            <v>2001.915</v>
          </cell>
          <cell r="E69">
            <v>775.66899999999987</v>
          </cell>
          <cell r="G69">
            <v>-0.1500671526405799</v>
          </cell>
        </row>
        <row r="70">
          <cell r="A70">
            <v>44713</v>
          </cell>
          <cell r="B70">
            <v>2325.3209999999999</v>
          </cell>
          <cell r="C70">
            <v>2325.3209999999999</v>
          </cell>
          <cell r="E70">
            <v>807.77399999999989</v>
          </cell>
          <cell r="G70">
            <v>-0.1327280697952723</v>
          </cell>
        </row>
        <row r="71">
          <cell r="A71">
            <v>44743</v>
          </cell>
          <cell r="B71">
            <v>2505.1219999999998</v>
          </cell>
          <cell r="C71">
            <v>2505.1219999999998</v>
          </cell>
          <cell r="E71">
            <v>788.42700000000013</v>
          </cell>
          <cell r="G71">
            <v>-0.1242532831211729</v>
          </cell>
        </row>
        <row r="72">
          <cell r="A72">
            <v>44774</v>
          </cell>
          <cell r="B72">
            <v>2709.422</v>
          </cell>
          <cell r="C72">
            <v>2709.422</v>
          </cell>
          <cell r="E72">
            <v>812.79399999999987</v>
          </cell>
          <cell r="G72">
            <v>-0.11541572935689148</v>
          </cell>
        </row>
        <row r="73">
          <cell r="A73">
            <v>44805</v>
          </cell>
          <cell r="B73">
            <v>3145.643</v>
          </cell>
          <cell r="C73">
            <v>3145.643</v>
          </cell>
          <cell r="E73">
            <v>694.19299999999976</v>
          </cell>
          <cell r="G73">
            <v>-8.5368527244805703E-2</v>
          </cell>
        </row>
        <row r="74">
          <cell r="A74">
            <v>44835</v>
          </cell>
          <cell r="B74">
            <v>3569.384</v>
          </cell>
          <cell r="C74">
            <v>3569.384</v>
          </cell>
          <cell r="E74">
            <v>359.11900000000014</v>
          </cell>
          <cell r="G74">
            <v>-4.738678186255163E-2</v>
          </cell>
        </row>
        <row r="75">
          <cell r="A75">
            <v>44866</v>
          </cell>
          <cell r="B75">
            <v>3501.05</v>
          </cell>
          <cell r="C75">
            <v>3501.05</v>
          </cell>
          <cell r="E75">
            <v>430.5659999999998</v>
          </cell>
          <cell r="G75">
            <v>-4.435405835280215E-2</v>
          </cell>
        </row>
        <row r="76">
          <cell r="A76">
            <v>44896</v>
          </cell>
          <cell r="B76">
            <v>2925.38</v>
          </cell>
          <cell r="C76">
            <v>2925.38</v>
          </cell>
          <cell r="E76">
            <v>532.10100000000011</v>
          </cell>
          <cell r="G76">
            <v>-9.2740403572321051E-2</v>
          </cell>
        </row>
        <row r="77">
          <cell r="A77">
            <v>44927</v>
          </cell>
          <cell r="B77">
            <v>2470.0149999999999</v>
          </cell>
          <cell r="C77">
            <v>1993.9960000000001</v>
          </cell>
          <cell r="E77">
            <v>640.971</v>
          </cell>
          <cell r="G77">
            <v>3.5116729446603934E-2</v>
          </cell>
        </row>
        <row r="78">
          <cell r="A78">
            <v>44958</v>
          </cell>
          <cell r="B78">
            <v>2072.183</v>
          </cell>
          <cell r="C78">
            <v>1426.21</v>
          </cell>
          <cell r="E78">
            <v>654.67299999999977</v>
          </cell>
          <cell r="G78">
            <v>0.15114729028748597</v>
          </cell>
        </row>
        <row r="79">
          <cell r="A79">
            <v>44986</v>
          </cell>
          <cell r="B79">
            <v>1849.895</v>
          </cell>
          <cell r="C79">
            <v>1184.8900000000001</v>
          </cell>
          <cell r="E79">
            <v>844.46899999999982</v>
          </cell>
          <cell r="G79">
            <v>0.118865456836317</v>
          </cell>
        </row>
        <row r="80">
          <cell r="A80">
            <v>45017</v>
          </cell>
          <cell r="B80">
            <v>2116.4609999999998</v>
          </cell>
          <cell r="C80">
            <v>1559.4010000000001</v>
          </cell>
          <cell r="E80">
            <v>773.09199999999987</v>
          </cell>
          <cell r="G80">
            <v>0.10288027715660175</v>
          </cell>
        </row>
        <row r="81">
          <cell r="A81">
            <v>45047</v>
          </cell>
          <cell r="B81">
            <v>2576.48</v>
          </cell>
          <cell r="C81">
            <v>2001.915</v>
          </cell>
          <cell r="E81">
            <v>775.66899999999987</v>
          </cell>
          <cell r="G81">
            <v>9.3870110651350647E-2</v>
          </cell>
        </row>
        <row r="82">
          <cell r="A82">
            <v>45078</v>
          </cell>
          <cell r="B82">
            <v>2901.6610000000001</v>
          </cell>
          <cell r="C82">
            <v>2325.3209999999999</v>
          </cell>
          <cell r="E82">
            <v>807.77399999999989</v>
          </cell>
          <cell r="G82">
            <v>8.2228705744187724E-2</v>
          </cell>
        </row>
        <row r="83">
          <cell r="A83">
            <v>45108</v>
          </cell>
          <cell r="B83">
            <v>3035.1959999999999</v>
          </cell>
          <cell r="C83">
            <v>2505.1219999999998</v>
          </cell>
          <cell r="E83">
            <v>788.42700000000013</v>
          </cell>
          <cell r="G83">
            <v>6.1051290948604064E-2</v>
          </cell>
        </row>
        <row r="84">
          <cell r="A84">
            <v>45139</v>
          </cell>
          <cell r="B84">
            <v>3167.9470000000001</v>
          </cell>
          <cell r="C84">
            <v>2709.422</v>
          </cell>
          <cell r="E84">
            <v>812.79399999999987</v>
          </cell>
          <cell r="G84">
            <v>3.4285573244412948E-2</v>
          </cell>
        </row>
        <row r="85">
          <cell r="A85">
            <v>45170</v>
          </cell>
          <cell r="B85">
            <v>3489.8319999999999</v>
          </cell>
          <cell r="C85">
            <v>3145.643</v>
          </cell>
          <cell r="E85">
            <v>694.19299999999976</v>
          </cell>
          <cell r="G85">
            <v>1.4708338431349333E-2</v>
          </cell>
        </row>
        <row r="86">
          <cell r="A86">
            <v>45200</v>
          </cell>
          <cell r="B86">
            <v>3809.3820000000001</v>
          </cell>
          <cell r="C86">
            <v>3569.384</v>
          </cell>
          <cell r="E86">
            <v>359.11900000000014</v>
          </cell>
          <cell r="G86">
            <v>1.6664961274793999E-2</v>
          </cell>
        </row>
        <row r="87">
          <cell r="A87">
            <v>45231</v>
          </cell>
          <cell r="B87">
            <v>3742.2449999999999</v>
          </cell>
          <cell r="C87">
            <v>3501.05</v>
          </cell>
          <cell r="E87">
            <v>430.5659999999998</v>
          </cell>
          <cell r="G87">
            <v>2.1482482940694325E-2</v>
          </cell>
        </row>
        <row r="88">
          <cell r="A88">
            <v>45261</v>
          </cell>
          <cell r="B88">
            <v>3457.4810000000002</v>
          </cell>
          <cell r="C88">
            <v>2925.38</v>
          </cell>
          <cell r="E88">
            <v>532.10100000000011</v>
          </cell>
          <cell r="G88">
            <v>7.2282170766316822E-2</v>
          </cell>
        </row>
        <row r="89">
          <cell r="A89">
            <v>45292</v>
          </cell>
          <cell r="B89">
            <v>2612.0949999999998</v>
          </cell>
          <cell r="C89">
            <v>1993.9960000000001</v>
          </cell>
          <cell r="E89">
            <v>640.971</v>
          </cell>
          <cell r="G89">
            <v>9.4658628957243751E-2</v>
          </cell>
        </row>
        <row r="90">
          <cell r="A90">
            <v>45323</v>
          </cell>
          <cell r="B90">
            <v>2350.3310000000001</v>
          </cell>
          <cell r="C90">
            <v>1426.21</v>
          </cell>
          <cell r="E90">
            <v>654.67299999999977</v>
          </cell>
          <cell r="G90">
            <v>0.30566516660385568</v>
          </cell>
        </row>
        <row r="91">
          <cell r="A91">
            <v>45352</v>
          </cell>
          <cell r="B91">
            <v>2289.3151429</v>
          </cell>
          <cell r="C91">
            <v>1184.8900000000001</v>
          </cell>
          <cell r="E91">
            <v>844.46899999999982</v>
          </cell>
          <cell r="G91">
            <v>0.38463838931566774</v>
          </cell>
        </row>
        <row r="92">
          <cell r="A92">
            <v>45383</v>
          </cell>
          <cell r="B92">
            <v>2554.9417143000001</v>
          </cell>
          <cell r="C92">
            <v>1559.4010000000001</v>
          </cell>
          <cell r="E92">
            <v>773.09199999999987</v>
          </cell>
          <cell r="G92">
            <v>0.33137101320843976</v>
          </cell>
        </row>
        <row r="93">
          <cell r="A93">
            <v>45413</v>
          </cell>
          <cell r="B93">
            <v>3009.73</v>
          </cell>
          <cell r="C93">
            <v>2001.915</v>
          </cell>
          <cell r="E93">
            <v>775.66899999999987</v>
          </cell>
          <cell r="G93">
            <v>0.27781069060527908</v>
          </cell>
        </row>
        <row r="94">
          <cell r="A94">
            <v>45444</v>
          </cell>
          <cell r="B94">
            <v>3307.03</v>
          </cell>
          <cell r="C94">
            <v>2325.3209999999999</v>
          </cell>
          <cell r="E94">
            <v>807.77399999999989</v>
          </cell>
          <cell r="G94">
            <v>0.23341865116469562</v>
          </cell>
        </row>
        <row r="95">
          <cell r="A95">
            <v>45474</v>
          </cell>
          <cell r="B95">
            <v>3434.2190000000001</v>
          </cell>
          <cell r="C95">
            <v>2505.1219999999998</v>
          </cell>
          <cell r="E95">
            <v>788.42700000000013</v>
          </cell>
          <cell r="G95">
            <v>0.20054273376421938</v>
          </cell>
        </row>
        <row r="96">
          <cell r="A96">
            <v>45505</v>
          </cell>
          <cell r="B96">
            <v>3551.3339999999998</v>
          </cell>
          <cell r="C96">
            <v>2709.422</v>
          </cell>
          <cell r="E96">
            <v>812.79399999999987</v>
          </cell>
          <cell r="G96">
            <v>0.15945548393719133</v>
          </cell>
        </row>
        <row r="97">
          <cell r="A97">
            <v>45536</v>
          </cell>
          <cell r="B97">
            <v>3853.8969999999999</v>
          </cell>
          <cell r="C97">
            <v>3145.643</v>
          </cell>
          <cell r="E97">
            <v>694.19299999999976</v>
          </cell>
          <cell r="G97">
            <v>0.12056437712633783</v>
          </cell>
        </row>
        <row r="98">
          <cell r="A98">
            <v>45566</v>
          </cell>
          <cell r="B98">
            <v>4125.2560000000003</v>
          </cell>
          <cell r="C98">
            <v>3569.384</v>
          </cell>
          <cell r="E98">
            <v>359.11900000000014</v>
          </cell>
          <cell r="G98">
            <v>0.10096683175607279</v>
          </cell>
        </row>
        <row r="99">
          <cell r="A99">
            <v>45597</v>
          </cell>
          <cell r="B99">
            <v>4042.3119999999999</v>
          </cell>
          <cell r="C99">
            <v>3501.05</v>
          </cell>
          <cell r="E99">
            <v>430.5659999999998</v>
          </cell>
          <cell r="G99">
            <v>0.10338871414911743</v>
          </cell>
        </row>
        <row r="100">
          <cell r="A100">
            <v>45627</v>
          </cell>
          <cell r="B100">
            <v>3521.444</v>
          </cell>
          <cell r="C100">
            <v>2925.38</v>
          </cell>
          <cell r="E100">
            <v>532.10100000000011</v>
          </cell>
          <cell r="G100">
            <v>9.2119267337122501E-2</v>
          </cell>
        </row>
        <row r="101">
          <cell r="A101">
            <v>45658</v>
          </cell>
          <cell r="B101">
            <v>2788.11</v>
          </cell>
          <cell r="C101">
            <v>1993.9960000000001</v>
          </cell>
          <cell r="E101">
            <v>640.971</v>
          </cell>
          <cell r="G101">
            <v>0.16842177255497282</v>
          </cell>
        </row>
        <row r="102">
          <cell r="A102">
            <v>45689</v>
          </cell>
          <cell r="B102">
            <v>2288.7570000000001</v>
          </cell>
          <cell r="C102">
            <v>1426.21</v>
          </cell>
          <cell r="E102">
            <v>654.67299999999977</v>
          </cell>
          <cell r="G102">
            <v>0.27145933475784512</v>
          </cell>
        </row>
        <row r="103">
          <cell r="A103">
            <v>45717</v>
          </cell>
          <cell r="B103">
            <v>2187.1410000000001</v>
          </cell>
          <cell r="C103">
            <v>1184.8900000000001</v>
          </cell>
          <cell r="E103">
            <v>844.46899999999982</v>
          </cell>
          <cell r="G103">
            <v>0.32284076346519108</v>
          </cell>
        </row>
        <row r="104">
          <cell r="A104">
            <v>45748</v>
          </cell>
          <cell r="B104">
            <v>2482.15</v>
          </cell>
          <cell r="C104">
            <v>1559.4010000000001</v>
          </cell>
          <cell r="E104">
            <v>773.09199999999987</v>
          </cell>
          <cell r="G104">
            <v>0.2934395105528802</v>
          </cell>
        </row>
        <row r="105">
          <cell r="A105">
            <v>45778</v>
          </cell>
          <cell r="B105">
            <v>2956.9630000000002</v>
          </cell>
          <cell r="C105">
            <v>2001.915</v>
          </cell>
          <cell r="E105">
            <v>775.66899999999987</v>
          </cell>
          <cell r="G105">
            <v>0.25540793796262728</v>
          </cell>
        </row>
        <row r="106">
          <cell r="A106">
            <v>45809</v>
          </cell>
          <cell r="B106">
            <v>3242.8609999999999</v>
          </cell>
          <cell r="C106">
            <v>2325.3209999999999</v>
          </cell>
          <cell r="E106">
            <v>807.77399999999989</v>
          </cell>
          <cell r="G106">
            <v>0.20948562321315367</v>
          </cell>
        </row>
        <row r="107">
          <cell r="A107">
            <v>45839</v>
          </cell>
          <cell r="B107">
            <v>3355.2049999999999</v>
          </cell>
          <cell r="C107">
            <v>2505.1219999999998</v>
          </cell>
          <cell r="E107">
            <v>788.42700000000013</v>
          </cell>
          <cell r="G107">
            <v>0.17292082509571394</v>
          </cell>
        </row>
        <row r="108">
          <cell r="A108">
            <v>45870</v>
          </cell>
          <cell r="B108">
            <v>3460.9009999999998</v>
          </cell>
          <cell r="C108">
            <v>2709.422</v>
          </cell>
          <cell r="E108">
            <v>812.79399999999987</v>
          </cell>
          <cell r="G108">
            <v>0.12993051169327052</v>
          </cell>
        </row>
        <row r="109">
          <cell r="A109">
            <v>45901</v>
          </cell>
          <cell r="B109">
            <v>3780.4029999999998</v>
          </cell>
          <cell r="C109">
            <v>3145.643</v>
          </cell>
          <cell r="E109">
            <v>694.19299999999976</v>
          </cell>
          <cell r="G109">
            <v>9.9195160893386314E-2</v>
          </cell>
        </row>
        <row r="110">
          <cell r="A110">
            <v>45931</v>
          </cell>
          <cell r="B110">
            <v>4059.3760000000002</v>
          </cell>
          <cell r="C110">
            <v>3569.384</v>
          </cell>
          <cell r="E110">
            <v>359.11900000000014</v>
          </cell>
          <cell r="G110">
            <v>8.3384481745287786E-2</v>
          </cell>
        </row>
        <row r="111">
          <cell r="A111">
            <v>45962</v>
          </cell>
          <cell r="B111">
            <v>3946.0039999999999</v>
          </cell>
          <cell r="C111">
            <v>3501.05</v>
          </cell>
          <cell r="E111">
            <v>430.5659999999998</v>
          </cell>
          <cell r="G111">
            <v>7.7100500799362814E-2</v>
          </cell>
        </row>
        <row r="112">
          <cell r="A112">
            <v>45992</v>
          </cell>
          <cell r="B112">
            <v>3407.0819999999999</v>
          </cell>
          <cell r="C112">
            <v>2925.38</v>
          </cell>
          <cell r="E112">
            <v>532.10100000000011</v>
          </cell>
          <cell r="G112">
            <v>5.6651730823349178E-2</v>
          </cell>
        </row>
        <row r="117">
          <cell r="B117" t="str">
            <v>forecast</v>
          </cell>
        </row>
        <row r="118">
          <cell r="A118">
            <v>64</v>
          </cell>
          <cell r="B118">
            <v>0</v>
          </cell>
        </row>
        <row r="119">
          <cell r="A119">
            <v>64</v>
          </cell>
          <cell r="B119">
            <v>5000</v>
          </cell>
        </row>
        <row r="121">
          <cell r="B121" t="str">
            <v>forecast</v>
          </cell>
        </row>
        <row r="122">
          <cell r="A122">
            <v>64</v>
          </cell>
          <cell r="B122">
            <v>-0.5</v>
          </cell>
        </row>
        <row r="123">
          <cell r="A123">
            <v>64</v>
          </cell>
          <cell r="B123">
            <v>0.5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AE8E-D6A0-4ABA-9FA2-840DE804E35E}">
  <sheetPr>
    <pageSetUpPr fitToPage="1"/>
  </sheetPr>
  <dimension ref="A1:R123"/>
  <sheetViews>
    <sheetView tabSelected="1" zoomScaleNormal="100" workbookViewId="0"/>
  </sheetViews>
  <sheetFormatPr defaultRowHeight="12.75" x14ac:dyDescent="0.2"/>
  <cols>
    <col min="1" max="1" width="9.140625" style="1"/>
    <col min="2" max="16" width="9.140625" style="2"/>
    <col min="17" max="17" width="32.5703125" style="2" customWidth="1"/>
    <col min="18" max="18" width="12" style="2" customWidth="1"/>
    <col min="19" max="16384" width="9.140625" style="2"/>
  </cols>
  <sheetData>
    <row r="1" spans="1:18" x14ac:dyDescent="0.2">
      <c r="M1" s="3"/>
    </row>
    <row r="2" spans="1:18" ht="15.75" x14ac:dyDescent="0.25">
      <c r="A2" s="4" t="s">
        <v>0</v>
      </c>
      <c r="B2" s="5"/>
    </row>
    <row r="3" spans="1:18" x14ac:dyDescent="0.2">
      <c r="A3" s="6"/>
      <c r="B3" s="6"/>
    </row>
    <row r="4" spans="1:18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8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Q5" s="9" t="s">
        <v>1</v>
      </c>
      <c r="R5" s="10"/>
    </row>
    <row r="6" spans="1:18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Q6" s="11" t="s">
        <v>2</v>
      </c>
      <c r="R6" s="10" t="s">
        <v>3</v>
      </c>
    </row>
    <row r="7" spans="1:18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R7" s="2" t="s">
        <v>4</v>
      </c>
    </row>
    <row r="8" spans="1:18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R8" s="2" t="s">
        <v>5</v>
      </c>
    </row>
    <row r="9" spans="1:18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R9" s="2" t="s">
        <v>6</v>
      </c>
    </row>
    <row r="10" spans="1:18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R10" s="2" t="s">
        <v>7</v>
      </c>
    </row>
    <row r="11" spans="1:18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R11" s="2" t="s">
        <v>8</v>
      </c>
    </row>
    <row r="12" spans="1:18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8" x14ac:dyDescent="0.2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8" x14ac:dyDescent="0.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8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8" x14ac:dyDescent="0.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25.35" customHeight="1" x14ac:dyDescent="0.2">
      <c r="A26" s="12"/>
      <c r="B26" s="13" t="s">
        <v>9</v>
      </c>
      <c r="C26" s="13"/>
      <c r="D26" s="13"/>
      <c r="E26" s="13"/>
      <c r="F26" s="13"/>
      <c r="G26" s="13"/>
    </row>
    <row r="27" spans="1:11" x14ac:dyDescent="0.2">
      <c r="A27" s="12"/>
      <c r="B27" s="14" t="s">
        <v>10</v>
      </c>
      <c r="C27" s="15" t="s">
        <v>11</v>
      </c>
      <c r="D27" s="15"/>
      <c r="E27" s="15"/>
      <c r="F27" s="15"/>
      <c r="G27" s="15"/>
    </row>
    <row r="28" spans="1:11" ht="12.75" customHeight="1" x14ac:dyDescent="0.2">
      <c r="A28" s="16"/>
      <c r="B28" s="17" t="s">
        <v>12</v>
      </c>
      <c r="C28" s="17" t="s">
        <v>13</v>
      </c>
      <c r="D28" s="17" t="s">
        <v>14</v>
      </c>
      <c r="E28" s="17" t="s">
        <v>15</v>
      </c>
      <c r="F28" s="17" t="s">
        <v>16</v>
      </c>
      <c r="G28" s="18" t="s">
        <v>17</v>
      </c>
      <c r="H28" s="2" t="s">
        <v>18</v>
      </c>
    </row>
    <row r="29" spans="1:11" x14ac:dyDescent="0.2">
      <c r="A29" s="1">
        <v>43466</v>
      </c>
      <c r="B29" s="19">
        <v>1993.9960000000001</v>
      </c>
      <c r="C29" s="19">
        <f>MIN($B$29,$B$41,$B$53,$B$65,$B$77)</f>
        <v>1993.9960000000001</v>
      </c>
      <c r="D29" s="19">
        <f>MAX($B$29,$B$41,$B$53,$B$65,$B$77)</f>
        <v>2634.9670000000001</v>
      </c>
      <c r="E29" s="19">
        <f t="shared" ref="E29:E92" si="0">D29-C29</f>
        <v>640.971</v>
      </c>
      <c r="F29" s="19">
        <f>AVERAGE($B$29,$B$41,$B$53,$B$65,$B$77)</f>
        <v>2386.2188000000001</v>
      </c>
      <c r="G29" s="20">
        <f t="shared" ref="G29:G92" si="1">B29/F29-1</f>
        <v>-0.16437000663979351</v>
      </c>
    </row>
    <row r="30" spans="1:11" x14ac:dyDescent="0.2">
      <c r="A30" s="1">
        <v>43497</v>
      </c>
      <c r="B30" s="19">
        <v>1426.21</v>
      </c>
      <c r="C30" s="19">
        <f>MIN($B$30,$B$42,$B$54,$B$66,$B$78)</f>
        <v>1426.21</v>
      </c>
      <c r="D30" s="19">
        <f>MAX($B$30,$B$42,$B$54,$B$66,$B$78)</f>
        <v>2080.8829999999998</v>
      </c>
      <c r="E30" s="19">
        <f t="shared" si="0"/>
        <v>654.67299999999977</v>
      </c>
      <c r="F30" s="19">
        <f>AVERAGE($B$30,$B$42,$B$54,$B$66,$B$78)</f>
        <v>1800.1023999999998</v>
      </c>
      <c r="G30" s="20">
        <f t="shared" si="1"/>
        <v>-0.20770618382598671</v>
      </c>
    </row>
    <row r="31" spans="1:11" x14ac:dyDescent="0.2">
      <c r="A31" s="1">
        <v>43525</v>
      </c>
      <c r="B31" s="19">
        <v>1184.8900000000001</v>
      </c>
      <c r="C31" s="19">
        <f>MIN($B$31,$B$43,$B$55,$B$67,$B$79)</f>
        <v>1184.8900000000001</v>
      </c>
      <c r="D31" s="19">
        <f>MAX($B$31,$B$43,$B$55,$B$67,$B$79)</f>
        <v>2029.3589999999999</v>
      </c>
      <c r="E31" s="19">
        <f t="shared" si="0"/>
        <v>844.46899999999982</v>
      </c>
      <c r="F31" s="19">
        <f>AVERAGE($B$31,$B$43,$B$55,$B$67,$B$79)</f>
        <v>1653.3668000000002</v>
      </c>
      <c r="G31" s="20">
        <f t="shared" si="1"/>
        <v>-0.28334716773071777</v>
      </c>
    </row>
    <row r="32" spans="1:11" x14ac:dyDescent="0.2">
      <c r="A32" s="1">
        <v>43556</v>
      </c>
      <c r="B32" s="19">
        <v>1559.4010000000001</v>
      </c>
      <c r="C32" s="19">
        <f>MIN($B$32,$B$44,$B$56,$B$68,$B$80)</f>
        <v>1559.4010000000001</v>
      </c>
      <c r="D32" s="19">
        <f>MAX($B$32,$B$44,$B$56,$B$68,$B$80)</f>
        <v>2332.4929999999999</v>
      </c>
      <c r="E32" s="19">
        <f t="shared" si="0"/>
        <v>773.09199999999987</v>
      </c>
      <c r="F32" s="19">
        <f>AVERAGE($B$32,$B$44,$B$56,$B$68,$B$80)</f>
        <v>1919.0306</v>
      </c>
      <c r="G32" s="20">
        <f t="shared" si="1"/>
        <v>-0.18740170167166692</v>
      </c>
    </row>
    <row r="33" spans="1:7" x14ac:dyDescent="0.2">
      <c r="A33" s="1">
        <v>43586</v>
      </c>
      <c r="B33" s="19">
        <v>2031.0309999999999</v>
      </c>
      <c r="C33" s="19">
        <f>MIN($B$33,$B$45,$B$57,$B$69,$B$81)</f>
        <v>2001.915</v>
      </c>
      <c r="D33" s="19">
        <f>MAX($B$33,$B$45,$B$57,$B$69,$B$81)</f>
        <v>2777.5839999999998</v>
      </c>
      <c r="E33" s="19">
        <f t="shared" si="0"/>
        <v>775.66899999999987</v>
      </c>
      <c r="F33" s="19">
        <f>AVERAGE($B$33,$B$45,$B$57,$B$69,$B$81)</f>
        <v>2355.3801999999996</v>
      </c>
      <c r="G33" s="20">
        <f t="shared" si="1"/>
        <v>-0.1377056663718238</v>
      </c>
    </row>
    <row r="34" spans="1:7" x14ac:dyDescent="0.2">
      <c r="A34" s="1">
        <v>43617</v>
      </c>
      <c r="B34" s="19">
        <v>2460.748</v>
      </c>
      <c r="C34" s="19">
        <f>MIN($B$34,$B$46,$B$58,$B$70,$B$82)</f>
        <v>2325.3209999999999</v>
      </c>
      <c r="D34" s="19">
        <f>MAX($B$34,$B$46,$B$58,$B$70,$B$82)</f>
        <v>3133.0949999999998</v>
      </c>
      <c r="E34" s="19">
        <f t="shared" si="0"/>
        <v>807.77399999999989</v>
      </c>
      <c r="F34" s="19">
        <f>AVERAGE($B$34,$B$46,$B$58,$B$70,$B$82)</f>
        <v>2681.1902</v>
      </c>
      <c r="G34" s="20">
        <f t="shared" si="1"/>
        <v>-8.2218038839616758E-2</v>
      </c>
    </row>
    <row r="35" spans="1:7" x14ac:dyDescent="0.2">
      <c r="A35" s="1">
        <v>43647</v>
      </c>
      <c r="B35" s="19">
        <v>2714.1959999999999</v>
      </c>
      <c r="C35" s="19">
        <f>MIN($B$35,$B$47,$B$59,$B$71,$B$83)</f>
        <v>2505.1219999999998</v>
      </c>
      <c r="D35" s="19">
        <f>MAX($B$35,$B$47,$B$59,$B$71,$B$83)</f>
        <v>3293.549</v>
      </c>
      <c r="E35" s="19">
        <f t="shared" si="0"/>
        <v>788.42700000000013</v>
      </c>
      <c r="F35" s="19">
        <f>AVERAGE($B$35,$B$47,$B$59,$B$71,$B$83)</f>
        <v>2860.5553999999997</v>
      </c>
      <c r="G35" s="20">
        <f t="shared" si="1"/>
        <v>-5.1164679418549186E-2</v>
      </c>
    </row>
    <row r="36" spans="1:7" x14ac:dyDescent="0.2">
      <c r="A36" s="1">
        <v>43678</v>
      </c>
      <c r="B36" s="19">
        <v>2997.81</v>
      </c>
      <c r="C36" s="19">
        <f>MIN($B$36,$B$48,$B$60,$B$72,$B$84)</f>
        <v>2709.422</v>
      </c>
      <c r="D36" s="19">
        <f>MAX($B$36,$B$48,$B$60,$B$72,$B$84)</f>
        <v>3522.2159999999999</v>
      </c>
      <c r="E36" s="19">
        <f t="shared" si="0"/>
        <v>812.79399999999987</v>
      </c>
      <c r="F36" s="19">
        <f>AVERAGE($B$36,$B$48,$B$60,$B$72,$B$84)</f>
        <v>3062.9326000000001</v>
      </c>
      <c r="G36" s="20">
        <f t="shared" si="1"/>
        <v>-2.1261519107537707E-2</v>
      </c>
    </row>
    <row r="37" spans="1:7" x14ac:dyDescent="0.2">
      <c r="A37" s="1">
        <v>43709</v>
      </c>
      <c r="B37" s="19">
        <v>3414.9389999999999</v>
      </c>
      <c r="C37" s="19">
        <f>MIN($B$37,$B$49,$B$61,$B$73,$B$85)</f>
        <v>3145.643</v>
      </c>
      <c r="D37" s="19">
        <f>MAX($B$37,$B$49,$B$61,$B$73,$B$85)</f>
        <v>3839.8359999999998</v>
      </c>
      <c r="E37" s="19">
        <f t="shared" si="0"/>
        <v>694.19299999999976</v>
      </c>
      <c r="F37" s="19">
        <f>AVERAGE($B$37,$B$49,$B$61,$B$73,$B$85)</f>
        <v>3439.2464</v>
      </c>
      <c r="G37" s="20">
        <f t="shared" si="1"/>
        <v>-7.0676529602532456E-3</v>
      </c>
    </row>
    <row r="38" spans="1:7" x14ac:dyDescent="0.2">
      <c r="A38" s="1">
        <v>43739</v>
      </c>
      <c r="B38" s="19">
        <v>3762.0430000000001</v>
      </c>
      <c r="C38" s="19">
        <f>MIN($B$38,$B$50,$B$62,$B$74,$B$86)</f>
        <v>3569.384</v>
      </c>
      <c r="D38" s="19">
        <f>MAX($B$38,$B$50,$B$62,$B$74,$B$86)</f>
        <v>3928.5030000000002</v>
      </c>
      <c r="E38" s="19">
        <f t="shared" si="0"/>
        <v>359.11900000000014</v>
      </c>
      <c r="F38" s="19">
        <f>AVERAGE($B$38,$B$50,$B$62,$B$74,$B$86)</f>
        <v>3746.9394000000002</v>
      </c>
      <c r="G38" s="20">
        <f t="shared" si="1"/>
        <v>4.0309165395095992E-3</v>
      </c>
    </row>
    <row r="39" spans="1:7" x14ac:dyDescent="0.2">
      <c r="A39" s="1">
        <v>43770</v>
      </c>
      <c r="B39" s="19">
        <v>3610.029</v>
      </c>
      <c r="C39" s="19">
        <f>MIN($B$39,$B$51,$B$63,$B$75,$B$87)</f>
        <v>3501.05</v>
      </c>
      <c r="D39" s="19">
        <f>MAX($B$39,$B$51,$B$63,$B$75,$B$87)</f>
        <v>3931.616</v>
      </c>
      <c r="E39" s="19">
        <f t="shared" si="0"/>
        <v>430.5659999999998</v>
      </c>
      <c r="F39" s="19">
        <f>AVERAGE($B$39,$B$51,$B$63,$B$75,$B$87)</f>
        <v>3663.5430000000001</v>
      </c>
      <c r="G39" s="20">
        <f t="shared" si="1"/>
        <v>-1.4607171254711671E-2</v>
      </c>
    </row>
    <row r="40" spans="1:7" x14ac:dyDescent="0.2">
      <c r="A40" s="1">
        <v>43800</v>
      </c>
      <c r="B40" s="19">
        <v>3188.2429999999999</v>
      </c>
      <c r="C40" s="19">
        <f>MIN($B$40,$B$52,$B$64,$B$76,$B$88)</f>
        <v>2925.38</v>
      </c>
      <c r="D40" s="19">
        <f>MAX($B$40,$B$52,$B$64,$B$76,$B$88)</f>
        <v>3457.4810000000002</v>
      </c>
      <c r="E40" s="19">
        <f t="shared" si="0"/>
        <v>532.10100000000011</v>
      </c>
      <c r="F40" s="19">
        <f>AVERAGE($B$40,$B$52,$B$64,$B$76,$B$88)</f>
        <v>3224.4133999999999</v>
      </c>
      <c r="G40" s="20">
        <f t="shared" si="1"/>
        <v>-1.121766830518689E-2</v>
      </c>
    </row>
    <row r="41" spans="1:7" x14ac:dyDescent="0.2">
      <c r="A41" s="1">
        <v>43831</v>
      </c>
      <c r="B41" s="19">
        <v>2616.1750000000002</v>
      </c>
      <c r="C41" s="19">
        <f>MIN($B$29,$B$41,$B$53,$B$65,$B$77)</f>
        <v>1993.9960000000001</v>
      </c>
      <c r="D41" s="19">
        <f>MAX($B$29,$B$41,$B$53,$B$65,$B$77)</f>
        <v>2634.9670000000001</v>
      </c>
      <c r="E41" s="19">
        <f t="shared" si="0"/>
        <v>640.971</v>
      </c>
      <c r="F41" s="19">
        <f>AVERAGE($B$29,$B$41,$B$53,$B$65,$B$77)</f>
        <v>2386.2188000000001</v>
      </c>
      <c r="G41" s="20">
        <f t="shared" si="1"/>
        <v>9.6368447017515679E-2</v>
      </c>
    </row>
    <row r="42" spans="1:7" x14ac:dyDescent="0.2">
      <c r="A42" s="1">
        <v>43862</v>
      </c>
      <c r="B42" s="19">
        <v>2080.8829999999998</v>
      </c>
      <c r="C42" s="19">
        <f>MIN($B$30,$B$42,$B$54,$B$66,$B$78)</f>
        <v>1426.21</v>
      </c>
      <c r="D42" s="19">
        <f>MAX($B$30,$B$42,$B$54,$B$66,$B$78)</f>
        <v>2080.8829999999998</v>
      </c>
      <c r="E42" s="19">
        <f t="shared" si="0"/>
        <v>654.67299999999977</v>
      </c>
      <c r="F42" s="19">
        <f>AVERAGE($B$30,$B$42,$B$54,$B$66,$B$78)</f>
        <v>1800.1023999999998</v>
      </c>
      <c r="G42" s="20">
        <f t="shared" si="1"/>
        <v>0.15598034867349764</v>
      </c>
    </row>
    <row r="43" spans="1:7" x14ac:dyDescent="0.2">
      <c r="A43" s="1">
        <v>43891</v>
      </c>
      <c r="B43" s="19">
        <v>2029.3589999999999</v>
      </c>
      <c r="C43" s="19">
        <f>MIN($B$31,$B$43,$B$55,$B$67,$B$79)</f>
        <v>1184.8900000000001</v>
      </c>
      <c r="D43" s="19">
        <f>MAX($B$31,$B$43,$B$55,$B$67,$B$79)</f>
        <v>2029.3589999999999</v>
      </c>
      <c r="E43" s="19">
        <f t="shared" si="0"/>
        <v>844.46899999999982</v>
      </c>
      <c r="F43" s="19">
        <f>AVERAGE($B$31,$B$43,$B$55,$B$67,$B$79)</f>
        <v>1653.3668000000002</v>
      </c>
      <c r="G43" s="20">
        <f t="shared" si="1"/>
        <v>0.22741003387753977</v>
      </c>
    </row>
    <row r="44" spans="1:7" x14ac:dyDescent="0.2">
      <c r="A44" s="1">
        <v>43922</v>
      </c>
      <c r="B44" s="19">
        <v>2332.4929999999999</v>
      </c>
      <c r="C44" s="19">
        <f>MIN($B$32,$B$44,$B$56,$B$68,$B$80)</f>
        <v>1559.4010000000001</v>
      </c>
      <c r="D44" s="19">
        <f>MAX($B$32,$B$44,$B$56,$B$68,$B$80)</f>
        <v>2332.4929999999999</v>
      </c>
      <c r="E44" s="19">
        <f t="shared" si="0"/>
        <v>773.09199999999987</v>
      </c>
      <c r="F44" s="19">
        <f>AVERAGE($B$32,$B$44,$B$56,$B$68,$B$80)</f>
        <v>1919.0306</v>
      </c>
      <c r="G44" s="20">
        <f t="shared" si="1"/>
        <v>0.21545378171666463</v>
      </c>
    </row>
    <row r="45" spans="1:7" x14ac:dyDescent="0.2">
      <c r="A45" s="1">
        <v>43952</v>
      </c>
      <c r="B45" s="19">
        <v>2777.5839999999998</v>
      </c>
      <c r="C45" s="19">
        <f>MIN($B$33,$B$45,$B$57,$B$69,$B$81)</f>
        <v>2001.915</v>
      </c>
      <c r="D45" s="19">
        <f>MAX($B$33,$B$45,$B$57,$B$69,$B$81)</f>
        <v>2777.5839999999998</v>
      </c>
      <c r="E45" s="19">
        <f t="shared" si="0"/>
        <v>775.66899999999987</v>
      </c>
      <c r="F45" s="19">
        <f>AVERAGE($B$33,$B$45,$B$57,$B$69,$B$81)</f>
        <v>2355.3801999999996</v>
      </c>
      <c r="G45" s="20">
        <f t="shared" si="1"/>
        <v>0.17925080630294854</v>
      </c>
    </row>
    <row r="46" spans="1:7" x14ac:dyDescent="0.2">
      <c r="A46" s="1">
        <v>43983</v>
      </c>
      <c r="B46" s="19">
        <v>3133.0949999999998</v>
      </c>
      <c r="C46" s="19">
        <f>MIN($B$34,$B$46,$B$58,$B$70,$B$82)</f>
        <v>2325.3209999999999</v>
      </c>
      <c r="D46" s="19">
        <f>MAX($B$34,$B$46,$B$58,$B$70,$B$82)</f>
        <v>3133.0949999999998</v>
      </c>
      <c r="E46" s="19">
        <f t="shared" si="0"/>
        <v>807.77399999999989</v>
      </c>
      <c r="F46" s="19">
        <f>AVERAGE($B$34,$B$46,$B$58,$B$70,$B$82)</f>
        <v>2681.1902</v>
      </c>
      <c r="G46" s="20">
        <f t="shared" si="1"/>
        <v>0.16854634184475237</v>
      </c>
    </row>
    <row r="47" spans="1:7" x14ac:dyDescent="0.2">
      <c r="A47" s="1">
        <v>44013</v>
      </c>
      <c r="B47" s="19">
        <v>3293.549</v>
      </c>
      <c r="C47" s="19">
        <f>MIN($B$35,$B$47,$B$59,$B$71,$B$83)</f>
        <v>2505.1219999999998</v>
      </c>
      <c r="D47" s="19">
        <f>MAX($B$35,$B$47,$B$59,$B$71,$B$83)</f>
        <v>3293.549</v>
      </c>
      <c r="E47" s="19">
        <f t="shared" si="0"/>
        <v>788.42700000000013</v>
      </c>
      <c r="F47" s="19">
        <f>AVERAGE($B$35,$B$47,$B$59,$B$71,$B$83)</f>
        <v>2860.5553999999997</v>
      </c>
      <c r="G47" s="20">
        <f t="shared" si="1"/>
        <v>0.15136696880612766</v>
      </c>
    </row>
    <row r="48" spans="1:7" x14ac:dyDescent="0.2">
      <c r="A48" s="1">
        <v>44044</v>
      </c>
      <c r="B48" s="19">
        <v>3522.2159999999999</v>
      </c>
      <c r="C48" s="19">
        <f>MIN($B$36,$B$48,$B$60,$B$72,$B$84)</f>
        <v>2709.422</v>
      </c>
      <c r="D48" s="19">
        <f>MAX($B$36,$B$48,$B$60,$B$72,$B$84)</f>
        <v>3522.2159999999999</v>
      </c>
      <c r="E48" s="19">
        <f t="shared" si="0"/>
        <v>812.79399999999987</v>
      </c>
      <c r="F48" s="19">
        <f>AVERAGE($B$36,$B$48,$B$60,$B$72,$B$84)</f>
        <v>3062.9326000000001</v>
      </c>
      <c r="G48" s="20">
        <f t="shared" si="1"/>
        <v>0.1499489084415373</v>
      </c>
    </row>
    <row r="49" spans="1:7" x14ac:dyDescent="0.2">
      <c r="A49" s="1">
        <v>44075</v>
      </c>
      <c r="B49" s="19">
        <v>3839.8359999999998</v>
      </c>
      <c r="C49" s="19">
        <f>MIN($B$37,$B$49,$B$61,$B$73,$B$85)</f>
        <v>3145.643</v>
      </c>
      <c r="D49" s="19">
        <f>MAX($B$37,$B$49,$B$61,$B$73,$B$85)</f>
        <v>3839.8359999999998</v>
      </c>
      <c r="E49" s="19">
        <f t="shared" si="0"/>
        <v>694.19299999999976</v>
      </c>
      <c r="F49" s="19">
        <f>AVERAGE($B$37,$B$49,$B$61,$B$73,$B$85)</f>
        <v>3439.2464</v>
      </c>
      <c r="G49" s="20">
        <f t="shared" si="1"/>
        <v>0.11647598148245497</v>
      </c>
    </row>
    <row r="50" spans="1:7" x14ac:dyDescent="0.2">
      <c r="A50" s="1">
        <v>44105</v>
      </c>
      <c r="B50" s="19">
        <v>3928.5030000000002</v>
      </c>
      <c r="C50" s="19">
        <f>MIN($B$38,$B$50,$B$62,$B$74,$B$86)</f>
        <v>3569.384</v>
      </c>
      <c r="D50" s="19">
        <f>MAX($B$38,$B$50,$B$62,$B$74,$B$86)</f>
        <v>3928.5030000000002</v>
      </c>
      <c r="E50" s="19">
        <f t="shared" si="0"/>
        <v>359.11900000000014</v>
      </c>
      <c r="F50" s="19">
        <f>AVERAGE($B$38,$B$50,$B$62,$B$74,$B$86)</f>
        <v>3746.9394000000002</v>
      </c>
      <c r="G50" s="20">
        <f t="shared" si="1"/>
        <v>4.8456508263784448E-2</v>
      </c>
    </row>
    <row r="51" spans="1:7" x14ac:dyDescent="0.2">
      <c r="A51" s="1">
        <v>44136</v>
      </c>
      <c r="B51" s="19">
        <v>3931.616</v>
      </c>
      <c r="C51" s="19">
        <f>MIN($B$39,$B$51,$B$63,$B$75,$B$87)</f>
        <v>3501.05</v>
      </c>
      <c r="D51" s="19">
        <f>MAX($B$39,$B$51,$B$63,$B$75,$B$87)</f>
        <v>3931.616</v>
      </c>
      <c r="E51" s="19">
        <f t="shared" si="0"/>
        <v>430.5659999999998</v>
      </c>
      <c r="F51" s="19">
        <f>AVERAGE($B$39,$B$51,$B$63,$B$75,$B$87)</f>
        <v>3663.5430000000001</v>
      </c>
      <c r="G51" s="20">
        <f t="shared" si="1"/>
        <v>7.3173155057822292E-2</v>
      </c>
    </row>
    <row r="52" spans="1:7" x14ac:dyDescent="0.2">
      <c r="A52" s="1">
        <v>44166</v>
      </c>
      <c r="B52" s="19">
        <v>3340.9810000000002</v>
      </c>
      <c r="C52" s="19">
        <f>MIN($B$40,$B$52,$B$64,$B$76,$B$88)</f>
        <v>2925.38</v>
      </c>
      <c r="D52" s="19">
        <f>MAX($B$40,$B$52,$B$64,$B$76,$B$88)</f>
        <v>3457.4810000000002</v>
      </c>
      <c r="E52" s="19">
        <f t="shared" si="0"/>
        <v>532.10100000000011</v>
      </c>
      <c r="F52" s="19">
        <f>AVERAGE($B$40,$B$52,$B$64,$B$76,$B$88)</f>
        <v>3224.4133999999999</v>
      </c>
      <c r="G52" s="20">
        <f t="shared" si="1"/>
        <v>3.6151567909995741E-2</v>
      </c>
    </row>
    <row r="53" spans="1:7" x14ac:dyDescent="0.2">
      <c r="A53" s="1">
        <v>44197</v>
      </c>
      <c r="B53" s="19">
        <v>2634.9670000000001</v>
      </c>
      <c r="C53" s="19">
        <f>MIN($B$29,$B$41,$B$53,$B$65,$B$77)</f>
        <v>1993.9960000000001</v>
      </c>
      <c r="D53" s="19">
        <f>MAX($B$29,$B$41,$B$53,$B$65,$B$77)</f>
        <v>2634.9670000000001</v>
      </c>
      <c r="E53" s="19">
        <f t="shared" si="0"/>
        <v>640.971</v>
      </c>
      <c r="F53" s="19">
        <f>AVERAGE($B$29,$B$41,$B$53,$B$65,$B$77)</f>
        <v>2386.2188000000001</v>
      </c>
      <c r="G53" s="20">
        <f t="shared" si="1"/>
        <v>0.10424366784806161</v>
      </c>
    </row>
    <row r="54" spans="1:7" x14ac:dyDescent="0.2">
      <c r="A54" s="1">
        <v>44228</v>
      </c>
      <c r="B54" s="19">
        <v>1859.2180000000001</v>
      </c>
      <c r="C54" s="19">
        <f>MIN($B$30,$B$42,$B$54,$B$66,$B$78)</f>
        <v>1426.21</v>
      </c>
      <c r="D54" s="19">
        <f>MAX($B$30,$B$42,$B$54,$B$66,$B$78)</f>
        <v>2080.8829999999998</v>
      </c>
      <c r="E54" s="19">
        <f t="shared" si="0"/>
        <v>654.67299999999977</v>
      </c>
      <c r="F54" s="19">
        <f>AVERAGE($B$30,$B$42,$B$54,$B$66,$B$78)</f>
        <v>1800.1023999999998</v>
      </c>
      <c r="G54" s="20">
        <f t="shared" si="1"/>
        <v>3.2840131761393332E-2</v>
      </c>
    </row>
    <row r="55" spans="1:7" x14ac:dyDescent="0.2">
      <c r="A55" s="1">
        <v>44256</v>
      </c>
      <c r="B55" s="19">
        <v>1801.2249999999999</v>
      </c>
      <c r="C55" s="19">
        <f>MIN($B$31,$B$43,$B$55,$B$67,$B$79)</f>
        <v>1184.8900000000001</v>
      </c>
      <c r="D55" s="19">
        <f>MAX($B$31,$B$43,$B$55,$B$67,$B$79)</f>
        <v>2029.3589999999999</v>
      </c>
      <c r="E55" s="19">
        <f t="shared" si="0"/>
        <v>844.46899999999982</v>
      </c>
      <c r="F55" s="19">
        <f>AVERAGE($B$31,$B$43,$B$55,$B$67,$B$79)</f>
        <v>1653.3668000000002</v>
      </c>
      <c r="G55" s="20">
        <f t="shared" si="1"/>
        <v>8.9428552696231511E-2</v>
      </c>
    </row>
    <row r="56" spans="1:7" x14ac:dyDescent="0.2">
      <c r="A56" s="1">
        <v>44287</v>
      </c>
      <c r="B56" s="19">
        <v>1975.0329999999999</v>
      </c>
      <c r="C56" s="19">
        <f>MIN($B$32,$B$44,$B$56,$B$68,$B$80)</f>
        <v>1559.4010000000001</v>
      </c>
      <c r="D56" s="19">
        <f>MAX($B$32,$B$44,$B$56,$B$68,$B$80)</f>
        <v>2332.4929999999999</v>
      </c>
      <c r="E56" s="19">
        <f t="shared" si="0"/>
        <v>773.09199999999987</v>
      </c>
      <c r="F56" s="19">
        <f>AVERAGE($B$32,$B$44,$B$56,$B$68,$B$80)</f>
        <v>1919.0306</v>
      </c>
      <c r="G56" s="20">
        <f t="shared" si="1"/>
        <v>2.9182650865494209E-2</v>
      </c>
    </row>
    <row r="57" spans="1:7" x14ac:dyDescent="0.2">
      <c r="A57" s="1">
        <v>44317</v>
      </c>
      <c r="B57" s="19">
        <v>2389.8910000000001</v>
      </c>
      <c r="C57" s="19">
        <f>MIN($B$33,$B$45,$B$57,$B$69,$B$81)</f>
        <v>2001.915</v>
      </c>
      <c r="D57" s="19">
        <f>MAX($B$33,$B$45,$B$57,$B$69,$B$81)</f>
        <v>2777.5839999999998</v>
      </c>
      <c r="E57" s="19">
        <f t="shared" si="0"/>
        <v>775.66899999999987</v>
      </c>
      <c r="F57" s="19">
        <f>AVERAGE($B$33,$B$45,$B$57,$B$69,$B$81)</f>
        <v>2355.3801999999996</v>
      </c>
      <c r="G57" s="20">
        <f t="shared" si="1"/>
        <v>1.4651902058105293E-2</v>
      </c>
    </row>
    <row r="58" spans="1:7" x14ac:dyDescent="0.2">
      <c r="A58" s="1">
        <v>44348</v>
      </c>
      <c r="B58" s="19">
        <v>2585.1260000000002</v>
      </c>
      <c r="C58" s="19">
        <f>MIN($B$34,$B$46,$B$58,$B$70,$B$82)</f>
        <v>2325.3209999999999</v>
      </c>
      <c r="D58" s="19">
        <f>MAX($B$34,$B$46,$B$58,$B$70,$B$82)</f>
        <v>3133.0949999999998</v>
      </c>
      <c r="E58" s="19">
        <f t="shared" si="0"/>
        <v>807.77399999999989</v>
      </c>
      <c r="F58" s="19">
        <f>AVERAGE($B$34,$B$46,$B$58,$B$70,$B$82)</f>
        <v>2681.1902</v>
      </c>
      <c r="G58" s="20">
        <f t="shared" si="1"/>
        <v>-3.5828938954051037E-2</v>
      </c>
    </row>
    <row r="59" spans="1:7" x14ac:dyDescent="0.2">
      <c r="A59" s="1">
        <v>44378</v>
      </c>
      <c r="B59" s="19">
        <v>2754.7139999999999</v>
      </c>
      <c r="C59" s="19">
        <f>MIN($B$35,$B$47,$B$59,$B$71,$B$83)</f>
        <v>2505.1219999999998</v>
      </c>
      <c r="D59" s="19">
        <f>MAX($B$35,$B$47,$B$59,$B$71,$B$83)</f>
        <v>3293.549</v>
      </c>
      <c r="E59" s="19">
        <f t="shared" si="0"/>
        <v>788.42700000000013</v>
      </c>
      <c r="F59" s="19">
        <f>AVERAGE($B$35,$B$47,$B$59,$B$71,$B$83)</f>
        <v>2860.5553999999997</v>
      </c>
      <c r="G59" s="20">
        <f t="shared" si="1"/>
        <v>-3.7000297215009303E-2</v>
      </c>
    </row>
    <row r="60" spans="1:7" x14ac:dyDescent="0.2">
      <c r="A60" s="1">
        <v>44409</v>
      </c>
      <c r="B60" s="19">
        <v>2917.268</v>
      </c>
      <c r="C60" s="19">
        <f>MIN($B$36,$B$48,$B$60,$B$72,$B$84)</f>
        <v>2709.422</v>
      </c>
      <c r="D60" s="19">
        <f>MAX($B$36,$B$48,$B$60,$B$72,$B$84)</f>
        <v>3522.2159999999999</v>
      </c>
      <c r="E60" s="19">
        <f t="shared" si="0"/>
        <v>812.79399999999987</v>
      </c>
      <c r="F60" s="19">
        <f>AVERAGE($B$36,$B$48,$B$60,$B$72,$B$84)</f>
        <v>3062.9326000000001</v>
      </c>
      <c r="G60" s="20">
        <f t="shared" si="1"/>
        <v>-4.7557233221521167E-2</v>
      </c>
    </row>
    <row r="61" spans="1:7" x14ac:dyDescent="0.2">
      <c r="A61" s="1">
        <v>44440</v>
      </c>
      <c r="B61" s="19">
        <v>3305.982</v>
      </c>
      <c r="C61" s="19">
        <f>MIN($B$37,$B$49,$B$61,$B$73,$B$85)</f>
        <v>3145.643</v>
      </c>
      <c r="D61" s="19">
        <f>MAX($B$37,$B$49,$B$61,$B$73,$B$85)</f>
        <v>3839.8359999999998</v>
      </c>
      <c r="E61" s="19">
        <f t="shared" si="0"/>
        <v>694.19299999999976</v>
      </c>
      <c r="F61" s="19">
        <f>AVERAGE($B$37,$B$49,$B$61,$B$73,$B$85)</f>
        <v>3439.2464</v>
      </c>
      <c r="G61" s="20">
        <f t="shared" si="1"/>
        <v>-3.8748139708745466E-2</v>
      </c>
    </row>
    <row r="62" spans="1:7" x14ac:dyDescent="0.2">
      <c r="A62" s="1">
        <v>44470</v>
      </c>
      <c r="B62" s="19">
        <v>3665.3850000000002</v>
      </c>
      <c r="C62" s="19">
        <f>MIN($B$38,$B$50,$B$62,$B$74,$B$86)</f>
        <v>3569.384</v>
      </c>
      <c r="D62" s="19">
        <f>MAX($B$38,$B$50,$B$62,$B$74,$B$86)</f>
        <v>3928.5030000000002</v>
      </c>
      <c r="E62" s="19">
        <f t="shared" si="0"/>
        <v>359.11900000000014</v>
      </c>
      <c r="F62" s="19">
        <f>AVERAGE($B$38,$B$50,$B$62,$B$74,$B$86)</f>
        <v>3746.9394000000002</v>
      </c>
      <c r="G62" s="20">
        <f t="shared" si="1"/>
        <v>-2.1765604215536527E-2</v>
      </c>
    </row>
    <row r="63" spans="1:7" x14ac:dyDescent="0.2">
      <c r="A63" s="1">
        <v>44501</v>
      </c>
      <c r="B63" s="19">
        <v>3532.7750000000001</v>
      </c>
      <c r="C63" s="19">
        <f>MIN($B$39,$B$51,$B$63,$B$75,$B$87)</f>
        <v>3501.05</v>
      </c>
      <c r="D63" s="19">
        <f>MAX($B$39,$B$51,$B$63,$B$75,$B$87)</f>
        <v>3931.616</v>
      </c>
      <c r="E63" s="19">
        <f t="shared" si="0"/>
        <v>430.5659999999998</v>
      </c>
      <c r="F63" s="19">
        <f>AVERAGE($B$39,$B$51,$B$63,$B$75,$B$87)</f>
        <v>3663.5430000000001</v>
      </c>
      <c r="G63" s="20">
        <f t="shared" si="1"/>
        <v>-3.5694408391002908E-2</v>
      </c>
    </row>
    <row r="64" spans="1:7" x14ac:dyDescent="0.2">
      <c r="A64" s="1">
        <v>44531</v>
      </c>
      <c r="B64" s="19">
        <v>3209.982</v>
      </c>
      <c r="C64" s="19">
        <f>MIN($B$40,$B$52,$B$64,$B$76,$B$88)</f>
        <v>2925.38</v>
      </c>
      <c r="D64" s="19">
        <f>MAX($B$40,$B$52,$B$64,$B$76,$B$88)</f>
        <v>3457.4810000000002</v>
      </c>
      <c r="E64" s="19">
        <f t="shared" si="0"/>
        <v>532.10100000000011</v>
      </c>
      <c r="F64" s="19">
        <f>AVERAGE($B$40,$B$52,$B$64,$B$76,$B$88)</f>
        <v>3224.4133999999999</v>
      </c>
      <c r="G64" s="20">
        <f t="shared" si="1"/>
        <v>-4.4756667988044008E-3</v>
      </c>
    </row>
    <row r="65" spans="1:7" x14ac:dyDescent="0.2">
      <c r="A65" s="1">
        <v>44562</v>
      </c>
      <c r="B65" s="19">
        <v>2215.9409999999998</v>
      </c>
      <c r="C65" s="19">
        <f>MIN($B$29,$B$41,$B$53,$B$65,$B$77)</f>
        <v>1993.9960000000001</v>
      </c>
      <c r="D65" s="19">
        <f>MAX($B$29,$B$41,$B$53,$B$65,$B$77)</f>
        <v>2634.9670000000001</v>
      </c>
      <c r="E65" s="19">
        <f t="shared" si="0"/>
        <v>640.971</v>
      </c>
      <c r="F65" s="19">
        <f>AVERAGE($B$29,$B$41,$B$53,$B$65,$B$77)</f>
        <v>2386.2188000000001</v>
      </c>
      <c r="G65" s="20">
        <f t="shared" si="1"/>
        <v>-7.1358837672387931E-2</v>
      </c>
    </row>
    <row r="66" spans="1:7" x14ac:dyDescent="0.2">
      <c r="A66" s="1">
        <v>44593</v>
      </c>
      <c r="B66" s="19">
        <v>1562.018</v>
      </c>
      <c r="C66" s="19">
        <f>MIN($B$30,$B$42,$B$54,$B$66,$B$78)</f>
        <v>1426.21</v>
      </c>
      <c r="D66" s="19">
        <f>MAX($B$30,$B$42,$B$54,$B$66,$B$78)</f>
        <v>2080.8829999999998</v>
      </c>
      <c r="E66" s="19">
        <f t="shared" si="0"/>
        <v>654.67299999999977</v>
      </c>
      <c r="F66" s="19">
        <f>AVERAGE($B$30,$B$42,$B$54,$B$66,$B$78)</f>
        <v>1800.1023999999998</v>
      </c>
      <c r="G66" s="20">
        <f t="shared" si="1"/>
        <v>-0.13226158689638978</v>
      </c>
    </row>
    <row r="67" spans="1:7" x14ac:dyDescent="0.2">
      <c r="A67" s="1">
        <v>44621</v>
      </c>
      <c r="B67" s="19">
        <v>1401.4649999999999</v>
      </c>
      <c r="C67" s="19">
        <f>MIN($B$31,$B$43,$B$55,$B$67,$B$79)</f>
        <v>1184.8900000000001</v>
      </c>
      <c r="D67" s="19">
        <f>MAX($B$31,$B$43,$B$55,$B$67,$B$79)</f>
        <v>2029.3589999999999</v>
      </c>
      <c r="E67" s="19">
        <f t="shared" si="0"/>
        <v>844.46899999999982</v>
      </c>
      <c r="F67" s="19">
        <f>AVERAGE($B$31,$B$43,$B$55,$B$67,$B$79)</f>
        <v>1653.3668000000002</v>
      </c>
      <c r="G67" s="20">
        <f t="shared" si="1"/>
        <v>-0.15235687567937151</v>
      </c>
    </row>
    <row r="68" spans="1:7" x14ac:dyDescent="0.2">
      <c r="A68" s="1">
        <v>44652</v>
      </c>
      <c r="B68" s="19">
        <v>1611.7650000000001</v>
      </c>
      <c r="C68" s="19">
        <f>MIN($B$32,$B$44,$B$56,$B$68,$B$80)</f>
        <v>1559.4010000000001</v>
      </c>
      <c r="D68" s="19">
        <f>MAX($B$32,$B$44,$B$56,$B$68,$B$80)</f>
        <v>2332.4929999999999</v>
      </c>
      <c r="E68" s="19">
        <f t="shared" si="0"/>
        <v>773.09199999999987</v>
      </c>
      <c r="F68" s="19">
        <f>AVERAGE($B$32,$B$44,$B$56,$B$68,$B$80)</f>
        <v>1919.0306</v>
      </c>
      <c r="G68" s="20">
        <f t="shared" si="1"/>
        <v>-0.16011500806709389</v>
      </c>
    </row>
    <row r="69" spans="1:7" x14ac:dyDescent="0.2">
      <c r="A69" s="1">
        <v>44682</v>
      </c>
      <c r="B69" s="19">
        <v>2001.915</v>
      </c>
      <c r="C69" s="19">
        <f>MIN($B$33,$B$45,$B$57,$B$69,$B$81)</f>
        <v>2001.915</v>
      </c>
      <c r="D69" s="19">
        <f>MAX($B$33,$B$45,$B$57,$B$69,$B$81)</f>
        <v>2777.5839999999998</v>
      </c>
      <c r="E69" s="19">
        <f t="shared" si="0"/>
        <v>775.66899999999987</v>
      </c>
      <c r="F69" s="19">
        <f>AVERAGE($B$33,$B$45,$B$57,$B$69,$B$81)</f>
        <v>2355.3801999999996</v>
      </c>
      <c r="G69" s="20">
        <f t="shared" si="1"/>
        <v>-0.1500671526405799</v>
      </c>
    </row>
    <row r="70" spans="1:7" x14ac:dyDescent="0.2">
      <c r="A70" s="1">
        <v>44713</v>
      </c>
      <c r="B70" s="19">
        <v>2325.3209999999999</v>
      </c>
      <c r="C70" s="19">
        <f>MIN($B$34,$B$46,$B$58,$B$70,$B$82)</f>
        <v>2325.3209999999999</v>
      </c>
      <c r="D70" s="19">
        <f>MAX($B$34,$B$46,$B$58,$B$70,$B$82)</f>
        <v>3133.0949999999998</v>
      </c>
      <c r="E70" s="19">
        <f t="shared" si="0"/>
        <v>807.77399999999989</v>
      </c>
      <c r="F70" s="19">
        <f>AVERAGE($B$34,$B$46,$B$58,$B$70,$B$82)</f>
        <v>2681.1902</v>
      </c>
      <c r="G70" s="20">
        <f t="shared" si="1"/>
        <v>-0.1327280697952723</v>
      </c>
    </row>
    <row r="71" spans="1:7" x14ac:dyDescent="0.2">
      <c r="A71" s="1">
        <v>44743</v>
      </c>
      <c r="B71" s="19">
        <v>2505.1219999999998</v>
      </c>
      <c r="C71" s="19">
        <f>MIN($B$35,$B$47,$B$59,$B$71,$B$83)</f>
        <v>2505.1219999999998</v>
      </c>
      <c r="D71" s="19">
        <f>MAX($B$35,$B$47,$B$59,$B$71,$B$83)</f>
        <v>3293.549</v>
      </c>
      <c r="E71" s="19">
        <f t="shared" si="0"/>
        <v>788.42700000000013</v>
      </c>
      <c r="F71" s="19">
        <f>AVERAGE($B$35,$B$47,$B$59,$B$71,$B$83)</f>
        <v>2860.5553999999997</v>
      </c>
      <c r="G71" s="20">
        <f t="shared" si="1"/>
        <v>-0.1242532831211729</v>
      </c>
    </row>
    <row r="72" spans="1:7" x14ac:dyDescent="0.2">
      <c r="A72" s="1">
        <v>44774</v>
      </c>
      <c r="B72" s="19">
        <v>2709.422</v>
      </c>
      <c r="C72" s="19">
        <f>MIN($B$36,$B$48,$B$60,$B$72,$B$84)</f>
        <v>2709.422</v>
      </c>
      <c r="D72" s="19">
        <f>MAX($B$36,$B$48,$B$60,$B$72,$B$84)</f>
        <v>3522.2159999999999</v>
      </c>
      <c r="E72" s="19">
        <f t="shared" si="0"/>
        <v>812.79399999999987</v>
      </c>
      <c r="F72" s="19">
        <f>AVERAGE($B$36,$B$48,$B$60,$B$72,$B$84)</f>
        <v>3062.9326000000001</v>
      </c>
      <c r="G72" s="20">
        <f t="shared" si="1"/>
        <v>-0.11541572935689148</v>
      </c>
    </row>
    <row r="73" spans="1:7" x14ac:dyDescent="0.2">
      <c r="A73" s="1">
        <v>44805</v>
      </c>
      <c r="B73" s="19">
        <v>3145.643</v>
      </c>
      <c r="C73" s="19">
        <f>MIN($B$37,$B$49,$B$61,$B$73,$B$85)</f>
        <v>3145.643</v>
      </c>
      <c r="D73" s="19">
        <f>MAX($B$37,$B$49,$B$61,$B$73,$B$85)</f>
        <v>3839.8359999999998</v>
      </c>
      <c r="E73" s="19">
        <f t="shared" si="0"/>
        <v>694.19299999999976</v>
      </c>
      <c r="F73" s="19">
        <f>AVERAGE($B$37,$B$49,$B$61,$B$73,$B$85)</f>
        <v>3439.2464</v>
      </c>
      <c r="G73" s="20">
        <f t="shared" si="1"/>
        <v>-8.5368527244805703E-2</v>
      </c>
    </row>
    <row r="74" spans="1:7" x14ac:dyDescent="0.2">
      <c r="A74" s="1">
        <v>44835</v>
      </c>
      <c r="B74" s="19">
        <v>3569.384</v>
      </c>
      <c r="C74" s="19">
        <f>MIN($B$38,$B$50,$B$62,$B$74,$B$86)</f>
        <v>3569.384</v>
      </c>
      <c r="D74" s="19">
        <f>MAX($B$38,$B$50,$B$62,$B$74,$B$86)</f>
        <v>3928.5030000000002</v>
      </c>
      <c r="E74" s="19">
        <f t="shared" si="0"/>
        <v>359.11900000000014</v>
      </c>
      <c r="F74" s="19">
        <f>AVERAGE($B$38,$B$50,$B$62,$B$74,$B$86)</f>
        <v>3746.9394000000002</v>
      </c>
      <c r="G74" s="20">
        <f t="shared" si="1"/>
        <v>-4.738678186255163E-2</v>
      </c>
    </row>
    <row r="75" spans="1:7" x14ac:dyDescent="0.2">
      <c r="A75" s="1">
        <v>44866</v>
      </c>
      <c r="B75" s="19">
        <v>3501.05</v>
      </c>
      <c r="C75" s="19">
        <f>MIN($B$39,$B$51,$B$63,$B$75,$B$87)</f>
        <v>3501.05</v>
      </c>
      <c r="D75" s="19">
        <f>MAX($B$39,$B$51,$B$63,$B$75,$B$87)</f>
        <v>3931.616</v>
      </c>
      <c r="E75" s="19">
        <f t="shared" si="0"/>
        <v>430.5659999999998</v>
      </c>
      <c r="F75" s="19">
        <f>AVERAGE($B$39,$B$51,$B$63,$B$75,$B$87)</f>
        <v>3663.5430000000001</v>
      </c>
      <c r="G75" s="20">
        <f t="shared" si="1"/>
        <v>-4.435405835280215E-2</v>
      </c>
    </row>
    <row r="76" spans="1:7" x14ac:dyDescent="0.2">
      <c r="A76" s="1">
        <v>44896</v>
      </c>
      <c r="B76" s="19">
        <v>2925.38</v>
      </c>
      <c r="C76" s="19">
        <f>MIN($B$40,$B$52,$B$64,$B$76,$B$88)</f>
        <v>2925.38</v>
      </c>
      <c r="D76" s="19">
        <f>MAX($B$40,$B$52,$B$64,$B$76,$B$88)</f>
        <v>3457.4810000000002</v>
      </c>
      <c r="E76" s="19">
        <f t="shared" si="0"/>
        <v>532.10100000000011</v>
      </c>
      <c r="F76" s="19">
        <f>AVERAGE($B$40,$B$52,$B$64,$B$76,$B$88)</f>
        <v>3224.4133999999999</v>
      </c>
      <c r="G76" s="20">
        <f t="shared" si="1"/>
        <v>-9.2740403572321051E-2</v>
      </c>
    </row>
    <row r="77" spans="1:7" x14ac:dyDescent="0.2">
      <c r="A77" s="1">
        <v>44927</v>
      </c>
      <c r="B77" s="19">
        <v>2470.0149999999999</v>
      </c>
      <c r="C77" s="19">
        <f>MIN($B$29,$B$41,$B$53,$B$65,$B$77)</f>
        <v>1993.9960000000001</v>
      </c>
      <c r="D77" s="19">
        <f>MAX($B$29,$B$41,$B$53,$B$65,$B$77)</f>
        <v>2634.9670000000001</v>
      </c>
      <c r="E77" s="19">
        <f t="shared" si="0"/>
        <v>640.971</v>
      </c>
      <c r="F77" s="19">
        <f>AVERAGE($B$29,$B$41,$B$53,$B$65,$B$77)</f>
        <v>2386.2188000000001</v>
      </c>
      <c r="G77" s="20">
        <f t="shared" si="1"/>
        <v>3.5116729446603934E-2</v>
      </c>
    </row>
    <row r="78" spans="1:7" x14ac:dyDescent="0.2">
      <c r="A78" s="1">
        <v>44958</v>
      </c>
      <c r="B78" s="19">
        <v>2072.183</v>
      </c>
      <c r="C78" s="19">
        <f>MIN($B$30,$B$42,$B$54,$B$66,$B$78)</f>
        <v>1426.21</v>
      </c>
      <c r="D78" s="19">
        <f>MAX($B$30,$B$42,$B$54,$B$66,$B$78)</f>
        <v>2080.8829999999998</v>
      </c>
      <c r="E78" s="19">
        <f t="shared" si="0"/>
        <v>654.67299999999977</v>
      </c>
      <c r="F78" s="19">
        <f>AVERAGE($B$30,$B$42,$B$54,$B$66,$B$78)</f>
        <v>1800.1023999999998</v>
      </c>
      <c r="G78" s="20">
        <f t="shared" si="1"/>
        <v>0.15114729028748597</v>
      </c>
    </row>
    <row r="79" spans="1:7" x14ac:dyDescent="0.2">
      <c r="A79" s="1">
        <v>44986</v>
      </c>
      <c r="B79" s="19">
        <v>1849.895</v>
      </c>
      <c r="C79" s="19">
        <f>MIN($B$31,$B$43,$B$55,$B$67,$B$79)</f>
        <v>1184.8900000000001</v>
      </c>
      <c r="D79" s="19">
        <f>MAX($B$31,$B$43,$B$55,$B$67,$B$79)</f>
        <v>2029.3589999999999</v>
      </c>
      <c r="E79" s="19">
        <f t="shared" si="0"/>
        <v>844.46899999999982</v>
      </c>
      <c r="F79" s="19">
        <f>AVERAGE($B$31,$B$43,$B$55,$B$67,$B$79)</f>
        <v>1653.3668000000002</v>
      </c>
      <c r="G79" s="20">
        <f t="shared" si="1"/>
        <v>0.118865456836317</v>
      </c>
    </row>
    <row r="80" spans="1:7" x14ac:dyDescent="0.2">
      <c r="A80" s="1">
        <v>45017</v>
      </c>
      <c r="B80" s="19">
        <v>2116.4609999999998</v>
      </c>
      <c r="C80" s="19">
        <f>MIN($B$32,$B$44,$B$56,$B$68,$B$80)</f>
        <v>1559.4010000000001</v>
      </c>
      <c r="D80" s="19">
        <f>MAX($B$32,$B$44,$B$56,$B$68,$B$80)</f>
        <v>2332.4929999999999</v>
      </c>
      <c r="E80" s="19">
        <f t="shared" si="0"/>
        <v>773.09199999999987</v>
      </c>
      <c r="F80" s="19">
        <f>AVERAGE($B$32,$B$44,$B$56,$B$68,$B$80)</f>
        <v>1919.0306</v>
      </c>
      <c r="G80" s="20">
        <f t="shared" si="1"/>
        <v>0.10288027715660175</v>
      </c>
    </row>
    <row r="81" spans="1:7" x14ac:dyDescent="0.2">
      <c r="A81" s="1">
        <v>45047</v>
      </c>
      <c r="B81" s="19">
        <v>2576.48</v>
      </c>
      <c r="C81" s="19">
        <f>MIN($B$33,$B$45,$B$57,$B$69,$B$81)</f>
        <v>2001.915</v>
      </c>
      <c r="D81" s="19">
        <f>MAX($B$33,$B$45,$B$57,$B$69,$B$81)</f>
        <v>2777.5839999999998</v>
      </c>
      <c r="E81" s="19">
        <f t="shared" si="0"/>
        <v>775.66899999999987</v>
      </c>
      <c r="F81" s="19">
        <f>AVERAGE($B$33,$B$45,$B$57,$B$69,$B$81)</f>
        <v>2355.3801999999996</v>
      </c>
      <c r="G81" s="20">
        <f t="shared" si="1"/>
        <v>9.3870110651350647E-2</v>
      </c>
    </row>
    <row r="82" spans="1:7" x14ac:dyDescent="0.2">
      <c r="A82" s="1">
        <v>45078</v>
      </c>
      <c r="B82" s="19">
        <v>2901.6610000000001</v>
      </c>
      <c r="C82" s="19">
        <f>MIN($B$34,$B$46,$B$58,$B$70,$B$82)</f>
        <v>2325.3209999999999</v>
      </c>
      <c r="D82" s="19">
        <f>MAX($B$34,$B$46,$B$58,$B$70,$B$82)</f>
        <v>3133.0949999999998</v>
      </c>
      <c r="E82" s="19">
        <f t="shared" si="0"/>
        <v>807.77399999999989</v>
      </c>
      <c r="F82" s="19">
        <f>AVERAGE($B$34,$B$46,$B$58,$B$70,$B$82)</f>
        <v>2681.1902</v>
      </c>
      <c r="G82" s="20">
        <f t="shared" si="1"/>
        <v>8.2228705744187724E-2</v>
      </c>
    </row>
    <row r="83" spans="1:7" x14ac:dyDescent="0.2">
      <c r="A83" s="1">
        <v>45108</v>
      </c>
      <c r="B83" s="19">
        <v>3035.1959999999999</v>
      </c>
      <c r="C83" s="19">
        <f>MIN($B$35,$B$47,$B$59,$B$71,$B$83)</f>
        <v>2505.1219999999998</v>
      </c>
      <c r="D83" s="19">
        <f>MAX($B$35,$B$47,$B$59,$B$71,$B$83)</f>
        <v>3293.549</v>
      </c>
      <c r="E83" s="19">
        <f t="shared" si="0"/>
        <v>788.42700000000013</v>
      </c>
      <c r="F83" s="19">
        <f>AVERAGE($B$35,$B$47,$B$59,$B$71,$B$83)</f>
        <v>2860.5553999999997</v>
      </c>
      <c r="G83" s="20">
        <f t="shared" si="1"/>
        <v>6.1051290948604064E-2</v>
      </c>
    </row>
    <row r="84" spans="1:7" x14ac:dyDescent="0.2">
      <c r="A84" s="1">
        <v>45139</v>
      </c>
      <c r="B84" s="19">
        <v>3167.9470000000001</v>
      </c>
      <c r="C84" s="19">
        <f>MIN($B$36,$B$48,$B$60,$B$72,$B$84)</f>
        <v>2709.422</v>
      </c>
      <c r="D84" s="19">
        <f>MAX($B$36,$B$48,$B$60,$B$72,$B$84)</f>
        <v>3522.2159999999999</v>
      </c>
      <c r="E84" s="19">
        <f t="shared" si="0"/>
        <v>812.79399999999987</v>
      </c>
      <c r="F84" s="19">
        <f>AVERAGE($B$36,$B$48,$B$60,$B$72,$B$84)</f>
        <v>3062.9326000000001</v>
      </c>
      <c r="G84" s="20">
        <f t="shared" si="1"/>
        <v>3.4285573244412948E-2</v>
      </c>
    </row>
    <row r="85" spans="1:7" x14ac:dyDescent="0.2">
      <c r="A85" s="1">
        <v>45170</v>
      </c>
      <c r="B85" s="19">
        <v>3489.8319999999999</v>
      </c>
      <c r="C85" s="19">
        <f>MIN($B$37,$B$49,$B$61,$B$73,$B$85)</f>
        <v>3145.643</v>
      </c>
      <c r="D85" s="19">
        <f>MAX($B$37,$B$49,$B$61,$B$73,$B$85)</f>
        <v>3839.8359999999998</v>
      </c>
      <c r="E85" s="19">
        <f t="shared" si="0"/>
        <v>694.19299999999976</v>
      </c>
      <c r="F85" s="19">
        <f>AVERAGE($B$37,$B$49,$B$61,$B$73,$B$85)</f>
        <v>3439.2464</v>
      </c>
      <c r="G85" s="20">
        <f t="shared" si="1"/>
        <v>1.4708338431349333E-2</v>
      </c>
    </row>
    <row r="86" spans="1:7" x14ac:dyDescent="0.2">
      <c r="A86" s="1">
        <v>45200</v>
      </c>
      <c r="B86" s="19">
        <v>3809.3820000000001</v>
      </c>
      <c r="C86" s="19">
        <f>MIN($B$38,$B$50,$B$62,$B$74,$B$86)</f>
        <v>3569.384</v>
      </c>
      <c r="D86" s="19">
        <f>MAX($B$38,$B$50,$B$62,$B$74,$B$86)</f>
        <v>3928.5030000000002</v>
      </c>
      <c r="E86" s="19">
        <f t="shared" si="0"/>
        <v>359.11900000000014</v>
      </c>
      <c r="F86" s="19">
        <f>AVERAGE($B$38,$B$50,$B$62,$B$74,$B$86)</f>
        <v>3746.9394000000002</v>
      </c>
      <c r="G86" s="20">
        <f t="shared" si="1"/>
        <v>1.6664961274793999E-2</v>
      </c>
    </row>
    <row r="87" spans="1:7" x14ac:dyDescent="0.2">
      <c r="A87" s="1">
        <v>45231</v>
      </c>
      <c r="B87" s="19">
        <v>3742.2449999999999</v>
      </c>
      <c r="C87" s="19">
        <f>MIN($B$39,$B$51,$B$63,$B$75,$B$87)</f>
        <v>3501.05</v>
      </c>
      <c r="D87" s="19">
        <f>MAX($B$39,$B$51,$B$63,$B$75,$B$87)</f>
        <v>3931.616</v>
      </c>
      <c r="E87" s="19">
        <f t="shared" si="0"/>
        <v>430.5659999999998</v>
      </c>
      <c r="F87" s="19">
        <f>AVERAGE($B$39,$B$51,$B$63,$B$75,$B$87)</f>
        <v>3663.5430000000001</v>
      </c>
      <c r="G87" s="20">
        <f t="shared" si="1"/>
        <v>2.1482482940694325E-2</v>
      </c>
    </row>
    <row r="88" spans="1:7" x14ac:dyDescent="0.2">
      <c r="A88" s="1">
        <v>45261</v>
      </c>
      <c r="B88" s="19">
        <v>3457.4810000000002</v>
      </c>
      <c r="C88" s="19">
        <f>MIN($B$40,$B$52,$B$64,$B$76,$B$88)</f>
        <v>2925.38</v>
      </c>
      <c r="D88" s="19">
        <f>MAX($B$40,$B$52,$B$64,$B$76,$B$88)</f>
        <v>3457.4810000000002</v>
      </c>
      <c r="E88" s="19">
        <f t="shared" si="0"/>
        <v>532.10100000000011</v>
      </c>
      <c r="F88" s="19">
        <f>AVERAGE($B$40,$B$52,$B$64,$B$76,$B$88)</f>
        <v>3224.4133999999999</v>
      </c>
      <c r="G88" s="20">
        <f t="shared" si="1"/>
        <v>7.2282170766316822E-2</v>
      </c>
    </row>
    <row r="89" spans="1:7" x14ac:dyDescent="0.2">
      <c r="A89" s="1">
        <v>45292</v>
      </c>
      <c r="B89" s="19">
        <v>2612.0949999999998</v>
      </c>
      <c r="C89" s="19">
        <f>MIN($B$29,$B$41,$B$53,$B$65,$B$77)</f>
        <v>1993.9960000000001</v>
      </c>
      <c r="D89" s="19">
        <f>MAX($B$29,$B$41,$B$53,$B$65,$B$77)</f>
        <v>2634.9670000000001</v>
      </c>
      <c r="E89" s="19">
        <f t="shared" si="0"/>
        <v>640.971</v>
      </c>
      <c r="F89" s="19">
        <f>AVERAGE($B$29,$B$41,$B$53,$B$65,$B$77)</f>
        <v>2386.2188000000001</v>
      </c>
      <c r="G89" s="20">
        <f t="shared" si="1"/>
        <v>9.4658628957243751E-2</v>
      </c>
    </row>
    <row r="90" spans="1:7" x14ac:dyDescent="0.2">
      <c r="A90" s="1">
        <v>45323</v>
      </c>
      <c r="B90" s="19">
        <v>2350.3310000000001</v>
      </c>
      <c r="C90" s="19">
        <f>MIN($B$30,$B$42,$B$54,$B$66,$B$78)</f>
        <v>1426.21</v>
      </c>
      <c r="D90" s="19">
        <f>MAX($B$30,$B$42,$B$54,$B$66,$B$78)</f>
        <v>2080.8829999999998</v>
      </c>
      <c r="E90" s="19">
        <f t="shared" si="0"/>
        <v>654.67299999999977</v>
      </c>
      <c r="F90" s="19">
        <f>AVERAGE($B$30,$B$42,$B$54,$B$66,$B$78)</f>
        <v>1800.1023999999998</v>
      </c>
      <c r="G90" s="20">
        <f t="shared" si="1"/>
        <v>0.30566516660385568</v>
      </c>
    </row>
    <row r="91" spans="1:7" x14ac:dyDescent="0.2">
      <c r="A91" s="1">
        <v>45352</v>
      </c>
      <c r="B91" s="19">
        <v>2289.3151429</v>
      </c>
      <c r="C91" s="19">
        <f>MIN($B$31,$B$43,$B$55,$B$67,$B$79)</f>
        <v>1184.8900000000001</v>
      </c>
      <c r="D91" s="19">
        <f>MAX($B$31,$B$43,$B$55,$B$67,$B$79)</f>
        <v>2029.3589999999999</v>
      </c>
      <c r="E91" s="19">
        <f t="shared" si="0"/>
        <v>844.46899999999982</v>
      </c>
      <c r="F91" s="19">
        <f>AVERAGE($B$31,$B$43,$B$55,$B$67,$B$79)</f>
        <v>1653.3668000000002</v>
      </c>
      <c r="G91" s="20">
        <f t="shared" si="1"/>
        <v>0.38463838931566774</v>
      </c>
    </row>
    <row r="92" spans="1:7" x14ac:dyDescent="0.2">
      <c r="A92" s="1">
        <v>45383</v>
      </c>
      <c r="B92" s="19">
        <v>2554.9417143000001</v>
      </c>
      <c r="C92" s="19">
        <f>MIN($B$32,$B$44,$B$56,$B$68,$B$80)</f>
        <v>1559.4010000000001</v>
      </c>
      <c r="D92" s="19">
        <f>MAX($B$32,$B$44,$B$56,$B$68,$B$80)</f>
        <v>2332.4929999999999</v>
      </c>
      <c r="E92" s="19">
        <f t="shared" si="0"/>
        <v>773.09199999999987</v>
      </c>
      <c r="F92" s="19">
        <f>AVERAGE($B$32,$B$44,$B$56,$B$68,$B$80)</f>
        <v>1919.0306</v>
      </c>
      <c r="G92" s="20">
        <f t="shared" si="1"/>
        <v>0.33137101320843976</v>
      </c>
    </row>
    <row r="93" spans="1:7" x14ac:dyDescent="0.2">
      <c r="A93" s="1">
        <v>45413</v>
      </c>
      <c r="B93" s="19">
        <v>3009.73</v>
      </c>
      <c r="C93" s="19">
        <f>MIN($B$33,$B$45,$B$57,$B$69,$B$81)</f>
        <v>2001.915</v>
      </c>
      <c r="D93" s="19">
        <f>MAX($B$33,$B$45,$B$57,$B$69,$B$81)</f>
        <v>2777.5839999999998</v>
      </c>
      <c r="E93" s="19">
        <f t="shared" ref="E93:E112" si="2">D93-C93</f>
        <v>775.66899999999987</v>
      </c>
      <c r="F93" s="19">
        <f>AVERAGE($B$33,$B$45,$B$57,$B$69,$B$81)</f>
        <v>2355.3801999999996</v>
      </c>
      <c r="G93" s="20">
        <f t="shared" ref="G93:G112" si="3">B93/F93-1</f>
        <v>0.27781069060527908</v>
      </c>
    </row>
    <row r="94" spans="1:7" x14ac:dyDescent="0.2">
      <c r="A94" s="1">
        <v>45444</v>
      </c>
      <c r="B94" s="19">
        <v>3307.03</v>
      </c>
      <c r="C94" s="19">
        <f>MIN($B$34,$B$46,$B$58,$B$70,$B$82)</f>
        <v>2325.3209999999999</v>
      </c>
      <c r="D94" s="19">
        <f>MAX($B$34,$B$46,$B$58,$B$70,$B$82)</f>
        <v>3133.0949999999998</v>
      </c>
      <c r="E94" s="19">
        <f t="shared" si="2"/>
        <v>807.77399999999989</v>
      </c>
      <c r="F94" s="19">
        <f>AVERAGE($B$34,$B$46,$B$58,$B$70,$B$82)</f>
        <v>2681.1902</v>
      </c>
      <c r="G94" s="20">
        <f t="shared" si="3"/>
        <v>0.23341865116469562</v>
      </c>
    </row>
    <row r="95" spans="1:7" x14ac:dyDescent="0.2">
      <c r="A95" s="1">
        <v>45474</v>
      </c>
      <c r="B95" s="19">
        <v>3434.2190000000001</v>
      </c>
      <c r="C95" s="19">
        <f>MIN($B$35,$B$47,$B$59,$B$71,$B$83)</f>
        <v>2505.1219999999998</v>
      </c>
      <c r="D95" s="19">
        <f>MAX($B$35,$B$47,$B$59,$B$71,$B$83)</f>
        <v>3293.549</v>
      </c>
      <c r="E95" s="19">
        <f t="shared" si="2"/>
        <v>788.42700000000013</v>
      </c>
      <c r="F95" s="19">
        <f>AVERAGE($B$35,$B$47,$B$59,$B$71,$B$83)</f>
        <v>2860.5553999999997</v>
      </c>
      <c r="G95" s="20">
        <f t="shared" si="3"/>
        <v>0.20054273376421938</v>
      </c>
    </row>
    <row r="96" spans="1:7" x14ac:dyDescent="0.2">
      <c r="A96" s="1">
        <v>45505</v>
      </c>
      <c r="B96" s="19">
        <v>3551.3339999999998</v>
      </c>
      <c r="C96" s="19">
        <f>MIN($B$36,$B$48,$B$60,$B$72,$B$84)</f>
        <v>2709.422</v>
      </c>
      <c r="D96" s="19">
        <f>MAX($B$36,$B$48,$B$60,$B$72,$B$84)</f>
        <v>3522.2159999999999</v>
      </c>
      <c r="E96" s="19">
        <f t="shared" si="2"/>
        <v>812.79399999999987</v>
      </c>
      <c r="F96" s="19">
        <f>AVERAGE($B$36,$B$48,$B$60,$B$72,$B$84)</f>
        <v>3062.9326000000001</v>
      </c>
      <c r="G96" s="20">
        <f t="shared" si="3"/>
        <v>0.15945548393719133</v>
      </c>
    </row>
    <row r="97" spans="1:7" x14ac:dyDescent="0.2">
      <c r="A97" s="1">
        <v>45536</v>
      </c>
      <c r="B97" s="19">
        <v>3853.8969999999999</v>
      </c>
      <c r="C97" s="19">
        <f>MIN($B$37,$B$49,$B$61,$B$73,$B$85)</f>
        <v>3145.643</v>
      </c>
      <c r="D97" s="19">
        <f>MAX($B$37,$B$49,$B$61,$B$73,$B$85)</f>
        <v>3839.8359999999998</v>
      </c>
      <c r="E97" s="19">
        <f t="shared" si="2"/>
        <v>694.19299999999976</v>
      </c>
      <c r="F97" s="19">
        <f>AVERAGE($B$37,$B$49,$B$61,$B$73,$B$85)</f>
        <v>3439.2464</v>
      </c>
      <c r="G97" s="20">
        <f t="shared" si="3"/>
        <v>0.12056437712633783</v>
      </c>
    </row>
    <row r="98" spans="1:7" x14ac:dyDescent="0.2">
      <c r="A98" s="1">
        <v>45566</v>
      </c>
      <c r="B98" s="19">
        <v>4125.2560000000003</v>
      </c>
      <c r="C98" s="19">
        <f>MIN($B$38,$B$50,$B$62,$B$74,$B$86)</f>
        <v>3569.384</v>
      </c>
      <c r="D98" s="19">
        <f>MAX($B$38,$B$50,$B$62,$B$74,$B$86)</f>
        <v>3928.5030000000002</v>
      </c>
      <c r="E98" s="19">
        <f t="shared" si="2"/>
        <v>359.11900000000014</v>
      </c>
      <c r="F98" s="19">
        <f>AVERAGE($B$38,$B$50,$B$62,$B$74,$B$86)</f>
        <v>3746.9394000000002</v>
      </c>
      <c r="G98" s="20">
        <f t="shared" si="3"/>
        <v>0.10096683175607279</v>
      </c>
    </row>
    <row r="99" spans="1:7" x14ac:dyDescent="0.2">
      <c r="A99" s="1">
        <v>45597</v>
      </c>
      <c r="B99" s="19">
        <v>4042.3119999999999</v>
      </c>
      <c r="C99" s="19">
        <f>MIN($B$39,$B$51,$B$63,$B$75,$B$87)</f>
        <v>3501.05</v>
      </c>
      <c r="D99" s="19">
        <f>MAX($B$39,$B$51,$B$63,$B$75,$B$87)</f>
        <v>3931.616</v>
      </c>
      <c r="E99" s="19">
        <f t="shared" si="2"/>
        <v>430.5659999999998</v>
      </c>
      <c r="F99" s="19">
        <f>AVERAGE($B$39,$B$51,$B$63,$B$75,$B$87)</f>
        <v>3663.5430000000001</v>
      </c>
      <c r="G99" s="20">
        <f t="shared" si="3"/>
        <v>0.10338871414911743</v>
      </c>
    </row>
    <row r="100" spans="1:7" x14ac:dyDescent="0.2">
      <c r="A100" s="1">
        <v>45627</v>
      </c>
      <c r="B100" s="19">
        <v>3521.444</v>
      </c>
      <c r="C100" s="19">
        <f>MIN($B$40,$B$52,$B$64,$B$76,$B$88)</f>
        <v>2925.38</v>
      </c>
      <c r="D100" s="19">
        <f>MAX($B$40,$B$52,$B$64,$B$76,$B$88)</f>
        <v>3457.4810000000002</v>
      </c>
      <c r="E100" s="19">
        <f t="shared" si="2"/>
        <v>532.10100000000011</v>
      </c>
      <c r="F100" s="19">
        <f>AVERAGE($B$40,$B$52,$B$64,$B$76,$B$88)</f>
        <v>3224.4133999999999</v>
      </c>
      <c r="G100" s="20">
        <f t="shared" si="3"/>
        <v>9.2119267337122501E-2</v>
      </c>
    </row>
    <row r="101" spans="1:7" x14ac:dyDescent="0.2">
      <c r="A101" s="1">
        <v>45658</v>
      </c>
      <c r="B101" s="19">
        <v>2788.11</v>
      </c>
      <c r="C101" s="19">
        <f>MIN($B$29,$B$41,$B$53,$B$65,$B$77)</f>
        <v>1993.9960000000001</v>
      </c>
      <c r="D101" s="19">
        <f>MAX($B$29,$B$41,$B$53,$B$65,$B$77)</f>
        <v>2634.9670000000001</v>
      </c>
      <c r="E101" s="19">
        <f t="shared" si="2"/>
        <v>640.971</v>
      </c>
      <c r="F101" s="19">
        <f>AVERAGE($B$29,$B$41,$B$53,$B$65,$B$77)</f>
        <v>2386.2188000000001</v>
      </c>
      <c r="G101" s="20">
        <f t="shared" si="3"/>
        <v>0.16842177255497282</v>
      </c>
    </row>
    <row r="102" spans="1:7" x14ac:dyDescent="0.2">
      <c r="A102" s="1">
        <v>45689</v>
      </c>
      <c r="B102" s="19">
        <v>2288.7570000000001</v>
      </c>
      <c r="C102" s="19">
        <f>MIN($B$30,$B$42,$B$54,$B$66,$B$78)</f>
        <v>1426.21</v>
      </c>
      <c r="D102" s="19">
        <f>MAX($B$30,$B$42,$B$54,$B$66,$B$78)</f>
        <v>2080.8829999999998</v>
      </c>
      <c r="E102" s="19">
        <f t="shared" si="2"/>
        <v>654.67299999999977</v>
      </c>
      <c r="F102" s="19">
        <f>AVERAGE($B$30,$B$42,$B$54,$B$66,$B$78)</f>
        <v>1800.1023999999998</v>
      </c>
      <c r="G102" s="20">
        <f t="shared" si="3"/>
        <v>0.27145933475784512</v>
      </c>
    </row>
    <row r="103" spans="1:7" x14ac:dyDescent="0.2">
      <c r="A103" s="1">
        <v>45717</v>
      </c>
      <c r="B103" s="19">
        <v>2187.1410000000001</v>
      </c>
      <c r="C103" s="19">
        <f>MIN($B$31,$B$43,$B$55,$B$67,$B$79)</f>
        <v>1184.8900000000001</v>
      </c>
      <c r="D103" s="19">
        <f>MAX($B$31,$B$43,$B$55,$B$67,$B$79)</f>
        <v>2029.3589999999999</v>
      </c>
      <c r="E103" s="19">
        <f t="shared" si="2"/>
        <v>844.46899999999982</v>
      </c>
      <c r="F103" s="19">
        <f>AVERAGE($B$31,$B$43,$B$55,$B$67,$B$79)</f>
        <v>1653.3668000000002</v>
      </c>
      <c r="G103" s="20">
        <f t="shared" si="3"/>
        <v>0.32284076346519108</v>
      </c>
    </row>
    <row r="104" spans="1:7" x14ac:dyDescent="0.2">
      <c r="A104" s="1">
        <v>45748</v>
      </c>
      <c r="B104" s="19">
        <v>2482.15</v>
      </c>
      <c r="C104" s="19">
        <f>MIN($B$32,$B$44,$B$56,$B$68,$B$80)</f>
        <v>1559.4010000000001</v>
      </c>
      <c r="D104" s="19">
        <f>MAX($B$32,$B$44,$B$56,$B$68,$B$80)</f>
        <v>2332.4929999999999</v>
      </c>
      <c r="E104" s="19">
        <f t="shared" si="2"/>
        <v>773.09199999999987</v>
      </c>
      <c r="F104" s="19">
        <f>AVERAGE($B$32,$B$44,$B$56,$B$68,$B$80)</f>
        <v>1919.0306</v>
      </c>
      <c r="G104" s="20">
        <f t="shared" si="3"/>
        <v>0.2934395105528802</v>
      </c>
    </row>
    <row r="105" spans="1:7" x14ac:dyDescent="0.2">
      <c r="A105" s="1">
        <v>45778</v>
      </c>
      <c r="B105" s="19">
        <v>2956.9630000000002</v>
      </c>
      <c r="C105" s="19">
        <f>MIN($B$33,$B$45,$B$57,$B$69,$B$81)</f>
        <v>2001.915</v>
      </c>
      <c r="D105" s="19">
        <f>MAX($B$33,$B$45,$B$57,$B$69,$B$81)</f>
        <v>2777.5839999999998</v>
      </c>
      <c r="E105" s="19">
        <f t="shared" si="2"/>
        <v>775.66899999999987</v>
      </c>
      <c r="F105" s="19">
        <f>AVERAGE($B$33,$B$45,$B$57,$B$69,$B$81)</f>
        <v>2355.3801999999996</v>
      </c>
      <c r="G105" s="20">
        <f t="shared" si="3"/>
        <v>0.25540793796262728</v>
      </c>
    </row>
    <row r="106" spans="1:7" x14ac:dyDescent="0.2">
      <c r="A106" s="1">
        <v>45809</v>
      </c>
      <c r="B106" s="19">
        <v>3242.8609999999999</v>
      </c>
      <c r="C106" s="19">
        <f>MIN($B$34,$B$46,$B$58,$B$70,$B$82)</f>
        <v>2325.3209999999999</v>
      </c>
      <c r="D106" s="19">
        <f>MAX($B$34,$B$46,$B$58,$B$70,$B$82)</f>
        <v>3133.0949999999998</v>
      </c>
      <c r="E106" s="19">
        <f t="shared" si="2"/>
        <v>807.77399999999989</v>
      </c>
      <c r="F106" s="19">
        <f>AVERAGE($B$34,$B$46,$B$58,$B$70,$B$82)</f>
        <v>2681.1902</v>
      </c>
      <c r="G106" s="20">
        <f t="shared" si="3"/>
        <v>0.20948562321315367</v>
      </c>
    </row>
    <row r="107" spans="1:7" x14ac:dyDescent="0.2">
      <c r="A107" s="1">
        <v>45839</v>
      </c>
      <c r="B107" s="19">
        <v>3355.2049999999999</v>
      </c>
      <c r="C107" s="19">
        <f>MIN($B$35,$B$47,$B$59,$B$71,$B$83)</f>
        <v>2505.1219999999998</v>
      </c>
      <c r="D107" s="19">
        <f>MAX($B$35,$B$47,$B$59,$B$71,$B$83)</f>
        <v>3293.549</v>
      </c>
      <c r="E107" s="19">
        <f t="shared" si="2"/>
        <v>788.42700000000013</v>
      </c>
      <c r="F107" s="19">
        <f>AVERAGE($B$35,$B$47,$B$59,$B$71,$B$83)</f>
        <v>2860.5553999999997</v>
      </c>
      <c r="G107" s="20">
        <f t="shared" si="3"/>
        <v>0.17292082509571394</v>
      </c>
    </row>
    <row r="108" spans="1:7" x14ac:dyDescent="0.2">
      <c r="A108" s="1">
        <v>45870</v>
      </c>
      <c r="B108" s="19">
        <v>3460.9009999999998</v>
      </c>
      <c r="C108" s="19">
        <f>MIN($B$36,$B$48,$B$60,$B$72,$B$84)</f>
        <v>2709.422</v>
      </c>
      <c r="D108" s="19">
        <f>MAX($B$36,$B$48,$B$60,$B$72,$B$84)</f>
        <v>3522.2159999999999</v>
      </c>
      <c r="E108" s="19">
        <f t="shared" si="2"/>
        <v>812.79399999999987</v>
      </c>
      <c r="F108" s="19">
        <f>AVERAGE($B$36,$B$48,$B$60,$B$72,$B$84)</f>
        <v>3062.9326000000001</v>
      </c>
      <c r="G108" s="20">
        <f t="shared" si="3"/>
        <v>0.12993051169327052</v>
      </c>
    </row>
    <row r="109" spans="1:7" x14ac:dyDescent="0.2">
      <c r="A109" s="1">
        <v>45901</v>
      </c>
      <c r="B109" s="19">
        <v>3780.4029999999998</v>
      </c>
      <c r="C109" s="19">
        <f>MIN($B$37,$B$49,$B$61,$B$73,$B$85)</f>
        <v>3145.643</v>
      </c>
      <c r="D109" s="19">
        <f>MAX($B$37,$B$49,$B$61,$B$73,$B$85)</f>
        <v>3839.8359999999998</v>
      </c>
      <c r="E109" s="19">
        <f t="shared" si="2"/>
        <v>694.19299999999976</v>
      </c>
      <c r="F109" s="19">
        <f>AVERAGE($B$37,$B$49,$B$61,$B$73,$B$85)</f>
        <v>3439.2464</v>
      </c>
      <c r="G109" s="20">
        <f t="shared" si="3"/>
        <v>9.9195160893386314E-2</v>
      </c>
    </row>
    <row r="110" spans="1:7" x14ac:dyDescent="0.2">
      <c r="A110" s="1">
        <v>45931</v>
      </c>
      <c r="B110" s="19">
        <v>4059.3760000000002</v>
      </c>
      <c r="C110" s="19">
        <f>MIN($B$38,$B$50,$B$62,$B$74,$B$86)</f>
        <v>3569.384</v>
      </c>
      <c r="D110" s="19">
        <f>MAX($B$38,$B$50,$B$62,$B$74,$B$86)</f>
        <v>3928.5030000000002</v>
      </c>
      <c r="E110" s="19">
        <f t="shared" si="2"/>
        <v>359.11900000000014</v>
      </c>
      <c r="F110" s="19">
        <f>AVERAGE($B$38,$B$50,$B$62,$B$74,$B$86)</f>
        <v>3746.9394000000002</v>
      </c>
      <c r="G110" s="20">
        <f t="shared" si="3"/>
        <v>8.3384481745287786E-2</v>
      </c>
    </row>
    <row r="111" spans="1:7" x14ac:dyDescent="0.2">
      <c r="A111" s="1">
        <v>45962</v>
      </c>
      <c r="B111" s="19">
        <v>3946.0039999999999</v>
      </c>
      <c r="C111" s="19">
        <f>MIN($B$39,$B$51,$B$63,$B$75,$B$87)</f>
        <v>3501.05</v>
      </c>
      <c r="D111" s="19">
        <f>MAX($B$39,$B$51,$B$63,$B$75,$B$87)</f>
        <v>3931.616</v>
      </c>
      <c r="E111" s="19">
        <f t="shared" si="2"/>
        <v>430.5659999999998</v>
      </c>
      <c r="F111" s="19">
        <f>AVERAGE($B$39,$B$51,$B$63,$B$75,$B$87)</f>
        <v>3663.5430000000001</v>
      </c>
      <c r="G111" s="20">
        <f t="shared" si="3"/>
        <v>7.7100500799362814E-2</v>
      </c>
    </row>
    <row r="112" spans="1:7" x14ac:dyDescent="0.2">
      <c r="A112" s="21">
        <v>45992</v>
      </c>
      <c r="B112" s="19">
        <v>3407.0819999999999</v>
      </c>
      <c r="C112" s="22">
        <f>MIN($B$40,$B$52,$B$64,$B$76,$B$88)</f>
        <v>2925.38</v>
      </c>
      <c r="D112" s="22">
        <f>MAX($B$40,$B$52,$B$64,$B$76,$B$88)</f>
        <v>3457.4810000000002</v>
      </c>
      <c r="E112" s="22">
        <f t="shared" si="2"/>
        <v>532.10100000000011</v>
      </c>
      <c r="F112" s="22">
        <f>AVERAGE($B$40,$B$52,$B$64,$B$76,$B$88)</f>
        <v>3224.4133999999999</v>
      </c>
      <c r="G112" s="23">
        <f t="shared" si="3"/>
        <v>5.6651730823349178E-2</v>
      </c>
    </row>
    <row r="113" spans="1:5" x14ac:dyDescent="0.2">
      <c r="A113" s="24" t="s">
        <v>19</v>
      </c>
    </row>
    <row r="114" spans="1:5" x14ac:dyDescent="0.2">
      <c r="A114" s="2" t="s">
        <v>20</v>
      </c>
    </row>
    <row r="115" spans="1:5" x14ac:dyDescent="0.2">
      <c r="A115" s="25" t="s">
        <v>21</v>
      </c>
    </row>
    <row r="116" spans="1:5" x14ac:dyDescent="0.2">
      <c r="A116" s="26" t="s">
        <v>22</v>
      </c>
    </row>
    <row r="117" spans="1:5" x14ac:dyDescent="0.2">
      <c r="A117" s="16"/>
      <c r="B117" s="27" t="s">
        <v>23</v>
      </c>
    </row>
    <row r="118" spans="1:5" x14ac:dyDescent="0.2">
      <c r="A118" s="2">
        <v>64</v>
      </c>
      <c r="B118" s="28">
        <v>0</v>
      </c>
      <c r="E118" s="1"/>
    </row>
    <row r="119" spans="1:5" x14ac:dyDescent="0.2">
      <c r="A119" s="2">
        <v>64</v>
      </c>
      <c r="B119" s="28">
        <v>5000</v>
      </c>
    </row>
    <row r="121" spans="1:5" x14ac:dyDescent="0.2">
      <c r="A121" s="16"/>
      <c r="B121" s="27" t="s">
        <v>23</v>
      </c>
    </row>
    <row r="122" spans="1:5" x14ac:dyDescent="0.2">
      <c r="A122" s="1">
        <v>64</v>
      </c>
      <c r="B122" s="29">
        <v>-0.5</v>
      </c>
    </row>
    <row r="123" spans="1:5" x14ac:dyDescent="0.2">
      <c r="A123" s="2">
        <v>64</v>
      </c>
      <c r="B123" s="29">
        <v>0.5</v>
      </c>
    </row>
  </sheetData>
  <mergeCells count="2">
    <mergeCell ref="B26:G26"/>
    <mergeCell ref="C27:G27"/>
  </mergeCells>
  <pageMargins left="0.75" right="0.75" top="1" bottom="1" header="0.5" footer="0.5"/>
  <pageSetup scale="64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2024-05-06T21:14:16Z</dcterms:created>
  <dcterms:modified xsi:type="dcterms:W3CDTF">2024-05-06T21:14:49Z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{A2C2E010-D907-4EBE-8322-42D5EDCCCFD7}</vt:lpwstr>
  </property>
</Properties>
</file>