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90" yWindow="130" windowWidth="15480" windowHeight="10000"/>
  </bookViews>
  <sheets>
    <sheet name="Figure 4" sheetId="23" r:id="rId1"/>
    <sheet name="Data 1" sheetId="22" r:id="rId2"/>
  </sheets>
  <calcPr calcId="152511"/>
  <fileRecoveryPr autoRecover="0"/>
</workbook>
</file>

<file path=xl/calcChain.xml><?xml version="1.0" encoding="utf-8"?>
<calcChain xmlns="http://schemas.openxmlformats.org/spreadsheetml/2006/main">
  <c r="L43" i="22" l="1"/>
  <c r="H43" i="22"/>
  <c r="H41" i="22" l="1"/>
  <c r="H42" i="22" l="1"/>
  <c r="L42" i="22"/>
  <c r="L41" i="22" l="1"/>
  <c r="K40" i="22" l="1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H40" i="22" l="1"/>
  <c r="L40" i="22"/>
  <c r="L39" i="22" l="1"/>
  <c r="H39" i="22"/>
  <c r="L38" i="22" l="1"/>
  <c r="H38" i="22"/>
  <c r="H37" i="22" l="1"/>
  <c r="L37" i="22"/>
  <c r="H36" i="22" l="1"/>
  <c r="I36" i="22"/>
  <c r="I35" i="22"/>
  <c r="L14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L35" i="22"/>
  <c r="L32" i="22"/>
  <c r="L16" i="22"/>
  <c r="I34" i="22"/>
  <c r="I33" i="22"/>
  <c r="I32" i="22"/>
  <c r="I31" i="22"/>
  <c r="I30" i="22"/>
  <c r="I29" i="22"/>
  <c r="I28" i="22"/>
  <c r="I27" i="22"/>
  <c r="I26" i="22"/>
  <c r="I25" i="22"/>
  <c r="I24" i="22"/>
  <c r="L24" i="22" s="1"/>
  <c r="I23" i="22"/>
  <c r="L23" i="22" s="1"/>
  <c r="I22" i="22"/>
  <c r="L22" i="22" s="1"/>
  <c r="I21" i="22"/>
  <c r="L21" i="22" s="1"/>
  <c r="I20" i="22"/>
  <c r="I19" i="22"/>
  <c r="I18" i="22"/>
  <c r="L18" i="22" s="1"/>
  <c r="I17" i="22"/>
  <c r="I16" i="22"/>
  <c r="I15" i="22"/>
  <c r="I14" i="22"/>
  <c r="I13" i="22"/>
  <c r="L13" i="22" s="1"/>
  <c r="I12" i="22"/>
  <c r="I11" i="22"/>
  <c r="I10" i="22"/>
  <c r="L10" i="22" s="1"/>
  <c r="I9" i="22"/>
  <c r="L9" i="22" s="1"/>
  <c r="I8" i="22"/>
  <c r="L8" i="22" s="1"/>
  <c r="I7" i="22"/>
  <c r="I6" i="22"/>
  <c r="L6" i="22" s="1"/>
  <c r="I5" i="22"/>
  <c r="L5" i="22" s="1"/>
  <c r="L30" i="22" l="1"/>
  <c r="L15" i="22"/>
  <c r="L19" i="22"/>
  <c r="L29" i="22"/>
  <c r="L7" i="22"/>
  <c r="L17" i="22"/>
  <c r="L11" i="22"/>
  <c r="L27" i="22"/>
  <c r="L12" i="22"/>
  <c r="L20" i="22"/>
  <c r="L28" i="22"/>
  <c r="L31" i="22"/>
  <c r="L25" i="22"/>
  <c r="L33" i="22"/>
  <c r="L26" i="22"/>
  <c r="L34" i="22"/>
  <c r="L36" i="22"/>
</calcChain>
</file>

<file path=xl/sharedStrings.xml><?xml version="1.0" encoding="utf-8"?>
<sst xmlns="http://schemas.openxmlformats.org/spreadsheetml/2006/main" count="11" uniqueCount="11">
  <si>
    <t>Date</t>
  </si>
  <si>
    <t>r/p ratio</t>
  </si>
  <si>
    <t>Crude Imports (MBbl)</t>
  </si>
  <si>
    <t>Crude and Petroleum imports (MBbl)</t>
  </si>
  <si>
    <t>EIA-23L Crude Oil and Lease Condensate Production (MMBbl)</t>
  </si>
  <si>
    <t>EIA-814 Annual Crude Imports (MMBbl)</t>
  </si>
  <si>
    <t>EIA US Crude Oil Production (MBbl)</t>
  </si>
  <si>
    <t>EIA Crude Oil Production (MMBbl)</t>
  </si>
  <si>
    <t>EIA-23L Crude Oil and Lease Condensate Reserves (MMBbl)</t>
  </si>
  <si>
    <t>Crude Oil and Lease Condensate Reserves (MMBbl)</t>
  </si>
  <si>
    <r>
      <t>Figure 4. Proved reserves, production, and imports of U.S. crude oil and lease condensate, 1989</t>
    </r>
    <r>
      <rPr>
        <sz val="11"/>
        <rFont val="Calibri"/>
        <family val="2"/>
      </rPr>
      <t>–</t>
    </r>
    <r>
      <rPr>
        <sz val="11"/>
        <rFont val="Arial"/>
        <family val="2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</si>
</sst>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b/>
      <sz val="9"/>
      <name val="Arial"/>
      <family val="2"/>
    </font>
    <font>
      <sz val="10"/>
      <name val="Arial"/>
    </font>
    <font>
      <sz val="11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1" quotePrefix="1" applyAlignment="1" applyProtection="1">
      <alignment horizontal="left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Fill="1"/>
    <xf numFmtId="0" fontId="3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164" fontId="0" fillId="0" borderId="0" xfId="2" applyNumberFormat="1" applyFont="1"/>
    <xf numFmtId="0" fontId="8" fillId="0" borderId="0" xfId="0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6600"/>
      <color rgb="FFC35D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1683677003717644E-2"/>
          <c:y val="0.13749828998647895"/>
          <c:w val="0.82418488927886935"/>
          <c:h val="0.72837143084387179"/>
        </c:manualLayout>
      </c:layout>
      <c:lineChart>
        <c:grouping val="standard"/>
        <c:varyColors val="0"/>
        <c:ser>
          <c:idx val="0"/>
          <c:order val="0"/>
          <c:tx>
            <c:strRef>
              <c:f>'Data 1'!$H$4</c:f>
              <c:strCache>
                <c:ptCount val="1"/>
                <c:pt idx="0">
                  <c:v>EIA-814 Annual Crude Imports (MMBbl)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'Data 1'!$G$9:$G$43</c:f>
              <c:numCache>
                <c:formatCode>0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'Data 1'!$H$9:$H$43</c:f>
              <c:numCache>
                <c:formatCode>General</c:formatCode>
                <c:ptCount val="35"/>
                <c:pt idx="0">
                  <c:v>1168.297</c:v>
                </c:pt>
                <c:pt idx="1">
                  <c:v>1524.9780000000001</c:v>
                </c:pt>
                <c:pt idx="2">
                  <c:v>1705.922</c:v>
                </c:pt>
                <c:pt idx="3">
                  <c:v>1869.0050000000001</c:v>
                </c:pt>
                <c:pt idx="4">
                  <c:v>2132.761</c:v>
                </c:pt>
                <c:pt idx="5">
                  <c:v>2151.3870000000002</c:v>
                </c:pt>
                <c:pt idx="6">
                  <c:v>2110.5320000000002</c:v>
                </c:pt>
                <c:pt idx="7">
                  <c:v>2226.3409999999999</c:v>
                </c:pt>
                <c:pt idx="8">
                  <c:v>2477.23</c:v>
                </c:pt>
                <c:pt idx="9">
                  <c:v>2578.0720000000001</c:v>
                </c:pt>
                <c:pt idx="10">
                  <c:v>2638.81</c:v>
                </c:pt>
                <c:pt idx="11">
                  <c:v>2747.8389999999999</c:v>
                </c:pt>
                <c:pt idx="12">
                  <c:v>3002.299</c:v>
                </c:pt>
                <c:pt idx="13">
                  <c:v>3177.5839999999998</c:v>
                </c:pt>
                <c:pt idx="14">
                  <c:v>3186.663</c:v>
                </c:pt>
                <c:pt idx="15">
                  <c:v>3319.8159999999998</c:v>
                </c:pt>
                <c:pt idx="16">
                  <c:v>3404.8939999999998</c:v>
                </c:pt>
                <c:pt idx="17">
                  <c:v>3336.1750000000002</c:v>
                </c:pt>
                <c:pt idx="18">
                  <c:v>3527.6959999999999</c:v>
                </c:pt>
                <c:pt idx="19">
                  <c:v>3692.0630000000001</c:v>
                </c:pt>
                <c:pt idx="20">
                  <c:v>3695.971</c:v>
                </c:pt>
                <c:pt idx="21">
                  <c:v>3693.0810000000001</c:v>
                </c:pt>
                <c:pt idx="22">
                  <c:v>3661.404</c:v>
                </c:pt>
                <c:pt idx="23">
                  <c:v>3580.694</c:v>
                </c:pt>
                <c:pt idx="24">
                  <c:v>3289.6750000000002</c:v>
                </c:pt>
                <c:pt idx="25">
                  <c:v>3362.8560000000002</c:v>
                </c:pt>
                <c:pt idx="26">
                  <c:v>3261.422</c:v>
                </c:pt>
                <c:pt idx="27">
                  <c:v>3120.7550000000001</c:v>
                </c:pt>
                <c:pt idx="28">
                  <c:v>2821.48</c:v>
                </c:pt>
                <c:pt idx="29">
                  <c:v>2680.6260000000002</c:v>
                </c:pt>
                <c:pt idx="30">
                  <c:v>2687.4090000000001</c:v>
                </c:pt>
                <c:pt idx="31">
                  <c:v>2873.2080000000001</c:v>
                </c:pt>
                <c:pt idx="32">
                  <c:v>2908.67</c:v>
                </c:pt>
                <c:pt idx="33">
                  <c:v>2835.491</c:v>
                </c:pt>
                <c:pt idx="34">
                  <c:v>2482.3319999999999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1'!$J$4</c:f>
              <c:strCache>
                <c:ptCount val="1"/>
                <c:pt idx="0">
                  <c:v>EIA-23L Crude Oil and Lease Condensate Production (MMBbl)</c:v>
                </c:pt>
              </c:strCache>
            </c:strRef>
          </c:tx>
          <c:spPr>
            <a:ln>
              <a:solidFill>
                <a:srgbClr val="CC6600"/>
              </a:solidFill>
            </a:ln>
          </c:spPr>
          <c:marker>
            <c:symbol val="none"/>
          </c:marker>
          <c:cat>
            <c:numRef>
              <c:f>'Data 1'!$G$9:$G$43</c:f>
              <c:numCache>
                <c:formatCode>0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'Data 1'!$J$9:$J$43</c:f>
              <c:numCache>
                <c:formatCode>General</c:formatCode>
                <c:ptCount val="35"/>
                <c:pt idx="0">
                  <c:v>3220</c:v>
                </c:pt>
                <c:pt idx="1">
                  <c:v>3142</c:v>
                </c:pt>
                <c:pt idx="2">
                  <c:v>3035</c:v>
                </c:pt>
                <c:pt idx="3">
                  <c:v>2973</c:v>
                </c:pt>
                <c:pt idx="4">
                  <c:v>2751</c:v>
                </c:pt>
                <c:pt idx="5">
                  <c:v>2663</c:v>
                </c:pt>
                <c:pt idx="6">
                  <c:v>2665</c:v>
                </c:pt>
                <c:pt idx="7">
                  <c:v>2593</c:v>
                </c:pt>
                <c:pt idx="8">
                  <c:v>2492</c:v>
                </c:pt>
                <c:pt idx="9">
                  <c:v>2425</c:v>
                </c:pt>
                <c:pt idx="10">
                  <c:v>2358</c:v>
                </c:pt>
                <c:pt idx="11">
                  <c:v>2335</c:v>
                </c:pt>
                <c:pt idx="12">
                  <c:v>2312</c:v>
                </c:pt>
                <c:pt idx="13">
                  <c:v>2169</c:v>
                </c:pt>
                <c:pt idx="14">
                  <c:v>2151</c:v>
                </c:pt>
                <c:pt idx="15">
                  <c:v>2088</c:v>
                </c:pt>
                <c:pt idx="16">
                  <c:v>2130</c:v>
                </c:pt>
                <c:pt idx="17">
                  <c:v>2082</c:v>
                </c:pt>
                <c:pt idx="18">
                  <c:v>2068</c:v>
                </c:pt>
                <c:pt idx="19">
                  <c:v>2001</c:v>
                </c:pt>
                <c:pt idx="20">
                  <c:v>1907</c:v>
                </c:pt>
                <c:pt idx="21">
                  <c:v>1834</c:v>
                </c:pt>
                <c:pt idx="22">
                  <c:v>1872</c:v>
                </c:pt>
                <c:pt idx="23">
                  <c:v>1845</c:v>
                </c:pt>
                <c:pt idx="24">
                  <c:v>1929</c:v>
                </c:pt>
                <c:pt idx="25">
                  <c:v>1991</c:v>
                </c:pt>
                <c:pt idx="26">
                  <c:v>2065</c:v>
                </c:pt>
                <c:pt idx="27">
                  <c:v>2386</c:v>
                </c:pt>
                <c:pt idx="28">
                  <c:v>2729</c:v>
                </c:pt>
                <c:pt idx="29">
                  <c:v>3200</c:v>
                </c:pt>
                <c:pt idx="30">
                  <c:v>3427</c:v>
                </c:pt>
                <c:pt idx="31">
                  <c:v>3223</c:v>
                </c:pt>
                <c:pt idx="32">
                  <c:v>3401</c:v>
                </c:pt>
                <c:pt idx="33">
                  <c:v>3984</c:v>
                </c:pt>
                <c:pt idx="34">
                  <c:v>4490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1'!$K$4</c:f>
              <c:strCache>
                <c:ptCount val="1"/>
                <c:pt idx="0">
                  <c:v>EIA Crude Oil Production (MMBbl)</c:v>
                </c:pt>
              </c:strCache>
            </c:strRef>
          </c:tx>
          <c:spPr>
            <a:ln>
              <a:solidFill>
                <a:srgbClr val="CC6600"/>
              </a:solidFill>
              <a:prstDash val="sysDash"/>
            </a:ln>
          </c:spPr>
          <c:marker>
            <c:symbol val="none"/>
          </c:marker>
          <c:cat>
            <c:numRef>
              <c:f>'Data 1'!$G$9:$G$43</c:f>
              <c:numCache>
                <c:formatCode>0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'Data 1'!$K$9:$K$43</c:f>
              <c:numCache>
                <c:formatCode>General</c:formatCode>
                <c:ptCount val="35"/>
                <c:pt idx="0">
                  <c:v>3274.5529999999999</c:v>
                </c:pt>
                <c:pt idx="1">
                  <c:v>3168.252</c:v>
                </c:pt>
                <c:pt idx="2">
                  <c:v>3047.3780000000002</c:v>
                </c:pt>
                <c:pt idx="3">
                  <c:v>2979.123</c:v>
                </c:pt>
                <c:pt idx="4">
                  <c:v>2778.7730000000001</c:v>
                </c:pt>
                <c:pt idx="5">
                  <c:v>2684.6869999999999</c:v>
                </c:pt>
                <c:pt idx="6">
                  <c:v>2707.0390000000002</c:v>
                </c:pt>
                <c:pt idx="7">
                  <c:v>2624.6320000000001</c:v>
                </c:pt>
                <c:pt idx="8">
                  <c:v>2499.0329999999999</c:v>
                </c:pt>
                <c:pt idx="9">
                  <c:v>2431.4760000000001</c:v>
                </c:pt>
                <c:pt idx="10">
                  <c:v>2394.268</c:v>
                </c:pt>
                <c:pt idx="11">
                  <c:v>2366.0169999999998</c:v>
                </c:pt>
                <c:pt idx="12">
                  <c:v>2354.8310000000001</c:v>
                </c:pt>
                <c:pt idx="13">
                  <c:v>2281.9189999999999</c:v>
                </c:pt>
                <c:pt idx="14">
                  <c:v>2146.732</c:v>
                </c:pt>
                <c:pt idx="15">
                  <c:v>2130.7069999999999</c:v>
                </c:pt>
                <c:pt idx="16">
                  <c:v>2117.511</c:v>
                </c:pt>
                <c:pt idx="17">
                  <c:v>2096.5880000000002</c:v>
                </c:pt>
                <c:pt idx="18">
                  <c:v>2061.9949999999999</c:v>
                </c:pt>
                <c:pt idx="19">
                  <c:v>1991.394</c:v>
                </c:pt>
                <c:pt idx="20">
                  <c:v>1892.095</c:v>
                </c:pt>
                <c:pt idx="21">
                  <c:v>1856.34</c:v>
                </c:pt>
                <c:pt idx="22">
                  <c:v>1851.9739999999999</c:v>
                </c:pt>
                <c:pt idx="23">
                  <c:v>1829.88</c:v>
                </c:pt>
                <c:pt idx="24">
                  <c:v>1955.194</c:v>
                </c:pt>
                <c:pt idx="25">
                  <c:v>2001.7560000000001</c:v>
                </c:pt>
                <c:pt idx="26">
                  <c:v>2068.3159999999998</c:v>
                </c:pt>
                <c:pt idx="27">
                  <c:v>2385.703</c:v>
                </c:pt>
                <c:pt idx="28">
                  <c:v>2734.9009999999998</c:v>
                </c:pt>
                <c:pt idx="29">
                  <c:v>3208.127</c:v>
                </c:pt>
                <c:pt idx="30">
                  <c:v>3447.97</c:v>
                </c:pt>
                <c:pt idx="31">
                  <c:v>3239.6570000000002</c:v>
                </c:pt>
                <c:pt idx="32">
                  <c:v>3413.3380000000002</c:v>
                </c:pt>
                <c:pt idx="33">
                  <c:v>4011.5210000000002</c:v>
                </c:pt>
                <c:pt idx="34">
                  <c:v>4464.808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8035648"/>
        <c:axId val="-1328026400"/>
      </c:lineChart>
      <c:lineChart>
        <c:grouping val="standard"/>
        <c:varyColors val="0"/>
        <c:ser>
          <c:idx val="2"/>
          <c:order val="2"/>
          <c:tx>
            <c:strRef>
              <c:f>'Data 1'!$I$4</c:f>
              <c:strCache>
                <c:ptCount val="1"/>
                <c:pt idx="0">
                  <c:v>EIA-23L Crude Oil and Lease Condensate Reserves (MMBbl)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'Data 1'!$G$9:$G$43</c:f>
              <c:numCache>
                <c:formatCode>0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'Data 1'!$I$9:$I$43</c:f>
              <c:numCache>
                <c:formatCode>General</c:formatCode>
                <c:ptCount val="35"/>
                <c:pt idx="0">
                  <c:v>29869</c:v>
                </c:pt>
                <c:pt idx="1">
                  <c:v>28325</c:v>
                </c:pt>
                <c:pt idx="2">
                  <c:v>28658</c:v>
                </c:pt>
                <c:pt idx="3">
                  <c:v>28214</c:v>
                </c:pt>
                <c:pt idx="4">
                  <c:v>27890</c:v>
                </c:pt>
                <c:pt idx="5">
                  <c:v>27556</c:v>
                </c:pt>
                <c:pt idx="6">
                  <c:v>25926</c:v>
                </c:pt>
                <c:pt idx="7">
                  <c:v>24971</c:v>
                </c:pt>
                <c:pt idx="8">
                  <c:v>24149</c:v>
                </c:pt>
                <c:pt idx="9">
                  <c:v>23604</c:v>
                </c:pt>
                <c:pt idx="10">
                  <c:v>23548</c:v>
                </c:pt>
                <c:pt idx="11">
                  <c:v>23324</c:v>
                </c:pt>
                <c:pt idx="12">
                  <c:v>23887</c:v>
                </c:pt>
                <c:pt idx="13">
                  <c:v>22370</c:v>
                </c:pt>
                <c:pt idx="14">
                  <c:v>23168</c:v>
                </c:pt>
                <c:pt idx="15">
                  <c:v>23517</c:v>
                </c:pt>
                <c:pt idx="16">
                  <c:v>23844</c:v>
                </c:pt>
                <c:pt idx="17">
                  <c:v>24023</c:v>
                </c:pt>
                <c:pt idx="18">
                  <c:v>23106</c:v>
                </c:pt>
                <c:pt idx="19">
                  <c:v>22592</c:v>
                </c:pt>
                <c:pt idx="20">
                  <c:v>23019</c:v>
                </c:pt>
                <c:pt idx="21">
                  <c:v>22311</c:v>
                </c:pt>
                <c:pt idx="22">
                  <c:v>22812</c:v>
                </c:pt>
                <c:pt idx="23">
                  <c:v>20554</c:v>
                </c:pt>
                <c:pt idx="24">
                  <c:v>22315</c:v>
                </c:pt>
                <c:pt idx="25">
                  <c:v>25181</c:v>
                </c:pt>
                <c:pt idx="26">
                  <c:v>28950</c:v>
                </c:pt>
                <c:pt idx="27">
                  <c:v>33403</c:v>
                </c:pt>
                <c:pt idx="28">
                  <c:v>36520</c:v>
                </c:pt>
                <c:pt idx="29">
                  <c:v>39933</c:v>
                </c:pt>
                <c:pt idx="30">
                  <c:v>35230</c:v>
                </c:pt>
                <c:pt idx="31">
                  <c:v>35213</c:v>
                </c:pt>
                <c:pt idx="32">
                  <c:v>41990</c:v>
                </c:pt>
                <c:pt idx="33">
                  <c:v>47053</c:v>
                </c:pt>
                <c:pt idx="34">
                  <c:v>47107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8025856"/>
        <c:axId val="-1328030208"/>
      </c:lineChart>
      <c:dateAx>
        <c:axId val="-1328035648"/>
        <c:scaling>
          <c:orientation val="minMax"/>
          <c:max val="35"/>
          <c:min val="2"/>
        </c:scaling>
        <c:delete val="0"/>
        <c:axPos val="b"/>
        <c:numFmt formatCode="0" sourceLinked="1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1328026400"/>
        <c:crosses val="autoZero"/>
        <c:auto val="1"/>
        <c:lblOffset val="100"/>
        <c:baseTimeUnit val="years"/>
        <c:majorUnit val="5"/>
        <c:majorTimeUnit val="years"/>
        <c:minorUnit val="2"/>
        <c:minorTimeUnit val="years"/>
      </c:dateAx>
      <c:valAx>
        <c:axId val="-1328026400"/>
        <c:scaling>
          <c:orientation val="minMax"/>
          <c:max val="1000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1328035648"/>
        <c:crosses val="autoZero"/>
        <c:crossBetween val="midCat"/>
        <c:dispUnits>
          <c:builtInUnit val="thousands"/>
        </c:dispUnits>
      </c:valAx>
      <c:valAx>
        <c:axId val="-1328030208"/>
        <c:scaling>
          <c:orientation val="minMax"/>
          <c:max val="50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0">
                <a:solidFill>
                  <a:schemeClr val="accent3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1328025856"/>
        <c:crosses val="max"/>
        <c:crossBetween val="between"/>
        <c:majorUnit val="5000"/>
        <c:dispUnits>
          <c:builtInUnit val="thousands"/>
        </c:dispUnits>
      </c:valAx>
      <c:catAx>
        <c:axId val="-13280258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-1328030208"/>
        <c:crosses val="autoZero"/>
        <c:auto val="1"/>
        <c:lblAlgn val="ctr"/>
        <c:lblOffset val="100"/>
        <c:noMultiLvlLbl val="1"/>
      </c:cat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0.39135</cdr:x>
      <cdr:y>0.14522</cdr:y>
    </cdr:from>
    <cdr:to>
      <cdr:x>0.87445</cdr:x>
      <cdr:y>0.25803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89674" y="912947"/>
          <a:ext cx="4184323" cy="709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accent3">
                  <a:lumMod val="75000"/>
                </a:schemeClr>
              </a:solidFill>
              <a:latin typeface="+mn-lt"/>
            </a:rPr>
            <a:t>EIA-23L U.S. crude oil and lease condensate </a:t>
          </a:r>
          <a:br>
            <a:rPr lang="en-US" sz="1000" b="0">
              <a:solidFill>
                <a:schemeClr val="accent3">
                  <a:lumMod val="75000"/>
                </a:schemeClr>
              </a:solidFill>
              <a:latin typeface="+mn-lt"/>
            </a:rPr>
          </a:br>
          <a:r>
            <a:rPr lang="en-US" sz="1000" b="0">
              <a:solidFill>
                <a:schemeClr val="accent3">
                  <a:lumMod val="75000"/>
                </a:schemeClr>
              </a:solidFill>
              <a:latin typeface="+mn-lt"/>
            </a:rPr>
            <a:t>proved reserves</a:t>
          </a:r>
        </a:p>
      </cdr:txBody>
    </cdr:sp>
  </cdr:relSizeAnchor>
  <cdr:relSizeAnchor xmlns:cdr="http://schemas.openxmlformats.org/drawingml/2006/chartDrawing">
    <cdr:from>
      <cdr:x>0.07287</cdr:x>
      <cdr:y>0.79524</cdr:y>
    </cdr:from>
    <cdr:to>
      <cdr:x>0.36923</cdr:x>
      <cdr:y>0.92939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31617" y="4991719"/>
          <a:ext cx="2568774" cy="842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EIA U.S. c</a:t>
          </a:r>
          <a:r>
            <a:rPr lang="en-US" sz="1000" b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rude</a:t>
          </a:r>
          <a:r>
            <a:rPr lang="en-US" sz="1000" b="0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o</a:t>
          </a:r>
          <a:r>
            <a:rPr lang="en-US" sz="1000" b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il imports</a:t>
          </a:r>
        </a:p>
      </cdr:txBody>
    </cdr:sp>
  </cdr:relSizeAnchor>
  <cdr:relSizeAnchor xmlns:cdr="http://schemas.openxmlformats.org/drawingml/2006/chartDrawing">
    <cdr:from>
      <cdr:x>0.06081</cdr:x>
      <cdr:y>0.54066</cdr:y>
    </cdr:from>
    <cdr:to>
      <cdr:x>0.6549</cdr:x>
      <cdr:y>0.59798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6673" y="3398855"/>
          <a:ext cx="5145651" cy="360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>
              <a:solidFill>
                <a:srgbClr val="CC6600"/>
              </a:solidFill>
              <a:latin typeface="+mn-lt"/>
            </a:rPr>
            <a:t>― EIA-23L U.S. crude oil and lease condensate production</a:t>
          </a:r>
        </a:p>
      </cdr:txBody>
    </cdr:sp>
  </cdr:relSizeAnchor>
  <cdr:relSizeAnchor xmlns:cdr="http://schemas.openxmlformats.org/drawingml/2006/chartDrawing">
    <cdr:from>
      <cdr:x>0.0176</cdr:x>
      <cdr:y>0.05567</cdr:y>
    </cdr:from>
    <cdr:to>
      <cdr:x>0.47757</cdr:x>
      <cdr:y>0.20113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2400" y="349939"/>
          <a:ext cx="3983984" cy="91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+mn-lt"/>
            </a:rPr>
            <a:t>Production and imports</a:t>
          </a:r>
          <a:br>
            <a:rPr lang="en-US" sz="1000" b="0">
              <a:latin typeface="+mn-lt"/>
            </a:rPr>
          </a:br>
          <a:r>
            <a:rPr lang="en-US" sz="1000" b="0">
              <a:latin typeface="+mn-lt"/>
            </a:rPr>
            <a:t>billion barrels</a:t>
          </a:r>
        </a:p>
      </cdr:txBody>
    </cdr:sp>
  </cdr:relSizeAnchor>
  <cdr:relSizeAnchor xmlns:cdr="http://schemas.openxmlformats.org/drawingml/2006/chartDrawing">
    <cdr:from>
      <cdr:x>0.29827</cdr:x>
      <cdr:y>0.73284</cdr:y>
    </cdr:from>
    <cdr:to>
      <cdr:x>0.40829</cdr:x>
      <cdr:y>0.87829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9110" y="460696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0.75496</cdr:x>
      <cdr:y>0.05567</cdr:y>
    </cdr:from>
    <cdr:to>
      <cdr:x>0.96314</cdr:x>
      <cdr:y>0.20113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539034" y="349939"/>
          <a:ext cx="1803130" cy="91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>
              <a:latin typeface="+mn-lt"/>
            </a:rPr>
            <a:t>Proved</a:t>
          </a:r>
          <a:r>
            <a:rPr lang="en-US" sz="1000" b="0" baseline="0">
              <a:latin typeface="+mn-lt"/>
            </a:rPr>
            <a:t> reserves</a:t>
          </a:r>
          <a:br>
            <a:rPr lang="en-US" sz="1000" b="0" baseline="0">
              <a:latin typeface="+mn-lt"/>
            </a:rPr>
          </a:br>
          <a:r>
            <a:rPr lang="en-US" sz="1000" b="0">
              <a:latin typeface="+mn-lt"/>
            </a:rPr>
            <a:t>billion barrels</a:t>
          </a:r>
        </a:p>
      </cdr:txBody>
    </cdr:sp>
  </cdr:relSizeAnchor>
  <cdr:relSizeAnchor xmlns:cdr="http://schemas.openxmlformats.org/drawingml/2006/chartDrawing">
    <cdr:from>
      <cdr:x>0.91952</cdr:x>
      <cdr:y>0.86952</cdr:y>
    </cdr:from>
    <cdr:to>
      <cdr:x>0.96662</cdr:x>
      <cdr:y>0.91983</cdr:y>
    </cdr:to>
    <cdr:pic>
      <cdr:nvPicPr>
        <cdr:cNvPr id="9" name="Picture 8" descr="new EIA 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64341" y="5466261"/>
          <a:ext cx="407952" cy="31627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0.06483</cdr:x>
      <cdr:y>0.57622</cdr:y>
    </cdr:from>
    <cdr:to>
      <cdr:x>0.65893</cdr:x>
      <cdr:y>0.6748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61541" y="3622408"/>
          <a:ext cx="5145737" cy="619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>
              <a:solidFill>
                <a:srgbClr val="CC6600"/>
              </a:solidFill>
              <a:latin typeface="+mn-lt"/>
            </a:rPr>
            <a:t>--- EIA</a:t>
          </a:r>
          <a:r>
            <a:rPr lang="en-US" sz="1000" b="0" baseline="0">
              <a:solidFill>
                <a:srgbClr val="CC6600"/>
              </a:solidFill>
              <a:latin typeface="+mn-lt"/>
            </a:rPr>
            <a:t> U.S. </a:t>
          </a:r>
          <a:r>
            <a:rPr lang="en-US" sz="1000" b="0">
              <a:solidFill>
                <a:srgbClr val="CC6600"/>
              </a:solidFill>
              <a:latin typeface="+mn-lt"/>
            </a:rPr>
            <a:t>crude oil production</a:t>
          </a:r>
        </a:p>
      </cdr:txBody>
    </cdr:sp>
  </cdr:relSizeAnchor>
  <cdr:relSizeAnchor xmlns:cdr="http://schemas.openxmlformats.org/drawingml/2006/chartDrawing">
    <cdr:from>
      <cdr:x>0.00587</cdr:x>
      <cdr:y>0.01515</cdr:y>
    </cdr:from>
    <cdr:to>
      <cdr:x>0.11144</cdr:x>
      <cdr:y>0.16061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0800" y="95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0.00073</cdr:x>
      <cdr:y>0</cdr:y>
    </cdr:from>
    <cdr:to>
      <cdr:x>0.95674</cdr:x>
      <cdr:y>0.05152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350" y="0"/>
          <a:ext cx="8280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Figure 4. Proved reserves, production, and imports of U.S. crude oil and lease condensate, 1989–2019</a:t>
          </a:r>
        </a:p>
      </cdr:txBody>
    </cdr:sp>
  </cdr:relSizeAnchor>
  <cdr:relSizeAnchor xmlns:cdr="http://schemas.openxmlformats.org/drawingml/2006/chartDrawing">
    <cdr:from>
      <cdr:x>0.02786</cdr:x>
      <cdr:y>0.94141</cdr:y>
    </cdr:from>
    <cdr:to>
      <cdr:x>0.87243</cdr:x>
      <cdr:y>0.96869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241300" y="5918200"/>
          <a:ext cx="73152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0.03006</cdr:x>
      <cdr:y>0.92323</cdr:y>
    </cdr:from>
    <cdr:to>
      <cdr:x>0.91129</cdr:x>
      <cdr:y>0.98687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60350" y="5803900"/>
          <a:ext cx="76327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+mn-lt"/>
              <a:ea typeface="+mn-ea"/>
              <a:cs typeface="+mn-cs"/>
            </a:rPr>
            <a:t>Sources: U.S. Energy Information Administration, Form EIA-23L, </a:t>
          </a:r>
          <a:r>
            <a:rPr lang="en-US" sz="900" i="1">
              <a:effectLst/>
              <a:latin typeface="+mn-lt"/>
              <a:ea typeface="+mn-ea"/>
              <a:cs typeface="+mn-cs"/>
            </a:rPr>
            <a:t>Annual Report of Domestic Oil and Gas Reserves</a:t>
          </a:r>
          <a:r>
            <a:rPr lang="en-US" sz="900">
              <a:effectLst/>
              <a:latin typeface="+mn-lt"/>
              <a:ea typeface="+mn-ea"/>
              <a:cs typeface="+mn-cs"/>
            </a:rPr>
            <a:t>; Form EIA-814, </a:t>
          </a:r>
          <a:r>
            <a:rPr lang="en-US" sz="900" i="1">
              <a:effectLst/>
              <a:latin typeface="+mn-lt"/>
              <a:ea typeface="+mn-ea"/>
              <a:cs typeface="+mn-cs"/>
            </a:rPr>
            <a:t>Monthly Imports Report</a:t>
          </a:r>
          <a:r>
            <a:rPr lang="en-US" sz="900">
              <a:effectLst/>
              <a:latin typeface="+mn-lt"/>
              <a:ea typeface="+mn-ea"/>
              <a:cs typeface="+mn-cs"/>
            </a:rPr>
            <a:t>; </a:t>
          </a:r>
          <a:r>
            <a:rPr lang="en-US" sz="900" i="1">
              <a:effectLst/>
              <a:latin typeface="+mn-lt"/>
              <a:ea typeface="+mn-ea"/>
              <a:cs typeface="+mn-cs"/>
            </a:rPr>
            <a:t>Petroleum Supply Annual 2019</a:t>
          </a:r>
          <a:r>
            <a:rPr lang="en-US" sz="900">
              <a:effectLst/>
              <a:latin typeface="+mn-lt"/>
              <a:ea typeface="+mn-ea"/>
              <a:cs typeface="+mn-cs"/>
            </a:rPr>
            <a:t>, DOE/EIA-0340(19)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W47"/>
  <sheetViews>
    <sheetView zoomScaleNormal="100" workbookViewId="0">
      <pane xSplit="1" ySplit="4" topLeftCell="B14" activePane="bottomRight" state="frozen"/>
      <selection pane="topRight"/>
      <selection pane="bottomLeft"/>
      <selection pane="bottomRight"/>
    </sheetView>
  </sheetViews>
  <sheetFormatPr defaultColWidth="9.08984375" defaultRowHeight="12.5" x14ac:dyDescent="0.25"/>
  <cols>
    <col min="1" max="1" width="15.08984375" customWidth="1"/>
    <col min="2" max="2" width="19" customWidth="1"/>
    <col min="3" max="3" width="18.90625" customWidth="1"/>
    <col min="4" max="5" width="18.08984375" customWidth="1"/>
    <col min="8" max="8" width="20.453125" bestFit="1" customWidth="1"/>
    <col min="9" max="9" width="22" bestFit="1" customWidth="1"/>
    <col min="10" max="10" width="23.36328125" bestFit="1" customWidth="1"/>
    <col min="11" max="11" width="23.36328125" customWidth="1"/>
    <col min="14" max="14" width="19.90625" customWidth="1"/>
    <col min="15" max="18" width="13.6328125" customWidth="1"/>
    <col min="21" max="21" width="26.54296875" bestFit="1" customWidth="1"/>
    <col min="22" max="22" width="27.90625" bestFit="1" customWidth="1"/>
    <col min="24" max="24" width="15.90625" customWidth="1"/>
  </cols>
  <sheetData>
    <row r="1" spans="1:23" ht="14.5" x14ac:dyDescent="0.35">
      <c r="A1" s="10" t="s">
        <v>10</v>
      </c>
    </row>
    <row r="2" spans="1:23" ht="15.5" x14ac:dyDescent="0.35">
      <c r="A2" s="1"/>
      <c r="B2" s="2"/>
    </row>
    <row r="3" spans="1:23" x14ac:dyDescent="0.25">
      <c r="A3" s="4"/>
      <c r="B3" s="4"/>
    </row>
    <row r="4" spans="1:23" ht="39" x14ac:dyDescent="0.3">
      <c r="A4" s="3" t="s">
        <v>0</v>
      </c>
      <c r="B4" s="3" t="s">
        <v>3</v>
      </c>
      <c r="C4" s="8" t="s">
        <v>9</v>
      </c>
      <c r="D4" s="3" t="s">
        <v>6</v>
      </c>
      <c r="E4" s="3" t="s">
        <v>2</v>
      </c>
      <c r="H4" s="8" t="s">
        <v>5</v>
      </c>
      <c r="I4" s="8" t="s">
        <v>8</v>
      </c>
      <c r="J4" s="8" t="s">
        <v>4</v>
      </c>
      <c r="K4" s="8" t="s">
        <v>7</v>
      </c>
      <c r="L4" t="s">
        <v>1</v>
      </c>
      <c r="N4" s="3"/>
      <c r="O4" s="3"/>
      <c r="P4" s="3"/>
      <c r="Q4" s="3"/>
      <c r="R4" s="3"/>
      <c r="U4" s="6"/>
      <c r="V4" s="6"/>
      <c r="W4" s="6"/>
    </row>
    <row r="5" spans="1:23" x14ac:dyDescent="0.25">
      <c r="A5" s="7">
        <v>1981</v>
      </c>
      <c r="B5">
        <v>2188420</v>
      </c>
      <c r="C5" s="5">
        <v>31006</v>
      </c>
      <c r="D5">
        <v>3128624</v>
      </c>
      <c r="E5">
        <v>1604703</v>
      </c>
      <c r="G5" s="7">
        <v>1981</v>
      </c>
      <c r="H5">
        <f>E5/1000</f>
        <v>1604.703</v>
      </c>
      <c r="I5">
        <f>C5</f>
        <v>31006</v>
      </c>
      <c r="J5">
        <v>3110</v>
      </c>
      <c r="K5">
        <f>D5/1000</f>
        <v>3128.6239999999998</v>
      </c>
      <c r="L5">
        <f>I5/J5</f>
        <v>9.9697749196141476</v>
      </c>
      <c r="M5" s="7"/>
      <c r="T5" s="7"/>
    </row>
    <row r="6" spans="1:23" x14ac:dyDescent="0.25">
      <c r="A6" s="7">
        <v>1982</v>
      </c>
      <c r="B6">
        <v>1866358</v>
      </c>
      <c r="C6" s="5">
        <v>29459</v>
      </c>
      <c r="D6">
        <v>3156715</v>
      </c>
      <c r="E6">
        <v>1273214</v>
      </c>
      <c r="G6" s="7">
        <v>1982</v>
      </c>
      <c r="H6">
        <f t="shared" ref="H6:H41" si="0">E6/1000</f>
        <v>1273.2139999999999</v>
      </c>
      <c r="I6">
        <f t="shared" ref="I6:I36" si="1">C6</f>
        <v>29459</v>
      </c>
      <c r="J6">
        <v>3107</v>
      </c>
      <c r="K6">
        <f t="shared" ref="K6:K40" si="2">D6/1000</f>
        <v>3156.7150000000001</v>
      </c>
      <c r="L6">
        <f t="shared" ref="L6:L40" si="3">I6/J6</f>
        <v>9.4814934019954933</v>
      </c>
      <c r="M6" s="7"/>
      <c r="T6" s="7"/>
    </row>
    <row r="7" spans="1:23" x14ac:dyDescent="0.25">
      <c r="A7" s="7">
        <v>1983</v>
      </c>
      <c r="B7">
        <v>1843744</v>
      </c>
      <c r="C7" s="5">
        <v>29348</v>
      </c>
      <c r="D7">
        <v>3170999</v>
      </c>
      <c r="E7">
        <v>1215225</v>
      </c>
      <c r="G7" s="7">
        <v>1983</v>
      </c>
      <c r="H7">
        <f t="shared" si="0"/>
        <v>1215.2249999999999</v>
      </c>
      <c r="I7">
        <f t="shared" si="1"/>
        <v>29348</v>
      </c>
      <c r="J7">
        <v>3177</v>
      </c>
      <c r="K7">
        <f t="shared" si="2"/>
        <v>3170.9989999999998</v>
      </c>
      <c r="L7">
        <f t="shared" si="3"/>
        <v>9.2376455775889212</v>
      </c>
      <c r="M7" s="7"/>
      <c r="T7" s="7"/>
    </row>
    <row r="8" spans="1:23" x14ac:dyDescent="0.25">
      <c r="A8" s="7">
        <v>1984</v>
      </c>
      <c r="B8">
        <v>1989935</v>
      </c>
      <c r="C8" s="5">
        <v>29968</v>
      </c>
      <c r="D8">
        <v>3249696</v>
      </c>
      <c r="E8">
        <v>1253949</v>
      </c>
      <c r="G8" s="7">
        <v>1984</v>
      </c>
      <c r="H8">
        <f t="shared" si="0"/>
        <v>1253.9490000000001</v>
      </c>
      <c r="I8">
        <f t="shared" si="1"/>
        <v>29968</v>
      </c>
      <c r="J8">
        <v>3216</v>
      </c>
      <c r="K8">
        <f t="shared" si="2"/>
        <v>3249.6959999999999</v>
      </c>
      <c r="L8">
        <f t="shared" si="3"/>
        <v>9.3184079601990053</v>
      </c>
      <c r="M8" s="7"/>
      <c r="T8" s="7"/>
    </row>
    <row r="9" spans="1:23" x14ac:dyDescent="0.25">
      <c r="A9" s="7">
        <v>1985</v>
      </c>
      <c r="B9">
        <v>1849508</v>
      </c>
      <c r="C9" s="5">
        <v>29869</v>
      </c>
      <c r="D9">
        <v>3274553</v>
      </c>
      <c r="E9">
        <v>1168297</v>
      </c>
      <c r="G9" s="7">
        <v>1985</v>
      </c>
      <c r="H9">
        <f t="shared" si="0"/>
        <v>1168.297</v>
      </c>
      <c r="I9">
        <f t="shared" si="1"/>
        <v>29869</v>
      </c>
      <c r="J9">
        <v>3220</v>
      </c>
      <c r="K9">
        <f t="shared" si="2"/>
        <v>3274.5529999999999</v>
      </c>
      <c r="L9">
        <f t="shared" si="3"/>
        <v>9.2760869565217394</v>
      </c>
      <c r="M9" s="7"/>
      <c r="T9" s="7"/>
    </row>
    <row r="10" spans="1:23" x14ac:dyDescent="0.25">
      <c r="A10" s="7">
        <v>1986</v>
      </c>
      <c r="B10">
        <v>2271582</v>
      </c>
      <c r="C10" s="5">
        <v>28325</v>
      </c>
      <c r="D10">
        <v>3168252</v>
      </c>
      <c r="E10">
        <v>1524978</v>
      </c>
      <c r="G10" s="7">
        <v>1986</v>
      </c>
      <c r="H10">
        <f t="shared" si="0"/>
        <v>1524.9780000000001</v>
      </c>
      <c r="I10">
        <f t="shared" si="1"/>
        <v>28325</v>
      </c>
      <c r="J10">
        <v>3142</v>
      </c>
      <c r="K10">
        <f t="shared" si="2"/>
        <v>3168.252</v>
      </c>
      <c r="L10">
        <f t="shared" si="3"/>
        <v>9.0149586250795668</v>
      </c>
      <c r="M10" s="7"/>
      <c r="T10" s="7"/>
    </row>
    <row r="11" spans="1:23" x14ac:dyDescent="0.25">
      <c r="A11" s="7">
        <v>1987</v>
      </c>
      <c r="B11">
        <v>2437359</v>
      </c>
      <c r="C11" s="5">
        <v>28658</v>
      </c>
      <c r="D11">
        <v>3047378</v>
      </c>
      <c r="E11">
        <v>1705922</v>
      </c>
      <c r="G11" s="7">
        <v>1987</v>
      </c>
      <c r="H11">
        <f t="shared" si="0"/>
        <v>1705.922</v>
      </c>
      <c r="I11">
        <f t="shared" si="1"/>
        <v>28658</v>
      </c>
      <c r="J11">
        <v>3035</v>
      </c>
      <c r="K11">
        <f t="shared" si="2"/>
        <v>3047.3780000000002</v>
      </c>
      <c r="L11">
        <f t="shared" si="3"/>
        <v>9.4425041186161458</v>
      </c>
      <c r="M11" s="7"/>
      <c r="T11" s="7"/>
    </row>
    <row r="12" spans="1:23" x14ac:dyDescent="0.25">
      <c r="A12" s="7">
        <v>1988</v>
      </c>
      <c r="B12">
        <v>2709140</v>
      </c>
      <c r="C12" s="5">
        <v>28214</v>
      </c>
      <c r="D12">
        <v>2979123</v>
      </c>
      <c r="E12">
        <v>1869005</v>
      </c>
      <c r="G12" s="7">
        <v>1988</v>
      </c>
      <c r="H12">
        <f t="shared" si="0"/>
        <v>1869.0050000000001</v>
      </c>
      <c r="I12">
        <f t="shared" si="1"/>
        <v>28214</v>
      </c>
      <c r="J12">
        <v>2973</v>
      </c>
      <c r="K12">
        <f t="shared" si="2"/>
        <v>2979.123</v>
      </c>
      <c r="L12">
        <f t="shared" si="3"/>
        <v>9.4900773629330644</v>
      </c>
      <c r="M12" s="7"/>
      <c r="T12" s="7"/>
    </row>
    <row r="13" spans="1:23" x14ac:dyDescent="0.25">
      <c r="A13" s="7">
        <v>1989</v>
      </c>
      <c r="B13">
        <v>2942099</v>
      </c>
      <c r="C13" s="5">
        <v>27890</v>
      </c>
      <c r="D13">
        <v>2778773</v>
      </c>
      <c r="E13">
        <v>2132761</v>
      </c>
      <c r="G13" s="7">
        <v>1989</v>
      </c>
      <c r="H13">
        <f t="shared" si="0"/>
        <v>2132.761</v>
      </c>
      <c r="I13">
        <f t="shared" si="1"/>
        <v>27890</v>
      </c>
      <c r="J13">
        <v>2751</v>
      </c>
      <c r="K13">
        <f t="shared" si="2"/>
        <v>2778.7730000000001</v>
      </c>
      <c r="L13">
        <f t="shared" si="3"/>
        <v>10.138131588513268</v>
      </c>
      <c r="M13" s="7"/>
      <c r="T13" s="7"/>
    </row>
    <row r="14" spans="1:23" x14ac:dyDescent="0.25">
      <c r="A14" s="7">
        <v>1990</v>
      </c>
      <c r="B14">
        <v>2926395</v>
      </c>
      <c r="C14" s="5">
        <v>27556</v>
      </c>
      <c r="D14">
        <v>2684687</v>
      </c>
      <c r="E14">
        <v>2151387</v>
      </c>
      <c r="G14" s="7">
        <v>1990</v>
      </c>
      <c r="H14">
        <f t="shared" si="0"/>
        <v>2151.3870000000002</v>
      </c>
      <c r="I14">
        <f t="shared" si="1"/>
        <v>27556</v>
      </c>
      <c r="J14">
        <v>2663</v>
      </c>
      <c r="K14">
        <f t="shared" si="2"/>
        <v>2684.6869999999999</v>
      </c>
      <c r="L14">
        <f t="shared" si="3"/>
        <v>10.347728126173488</v>
      </c>
      <c r="M14" s="7"/>
      <c r="T14" s="7"/>
    </row>
    <row r="15" spans="1:23" x14ac:dyDescent="0.25">
      <c r="A15" s="7">
        <v>1991</v>
      </c>
      <c r="B15">
        <v>2783763</v>
      </c>
      <c r="C15" s="5">
        <v>25926</v>
      </c>
      <c r="D15">
        <v>2707039</v>
      </c>
      <c r="E15">
        <v>2110532</v>
      </c>
      <c r="G15" s="7">
        <v>1991</v>
      </c>
      <c r="H15">
        <f t="shared" si="0"/>
        <v>2110.5320000000002</v>
      </c>
      <c r="I15">
        <f t="shared" si="1"/>
        <v>25926</v>
      </c>
      <c r="J15">
        <v>2665</v>
      </c>
      <c r="K15">
        <f t="shared" si="2"/>
        <v>2707.0390000000002</v>
      </c>
      <c r="L15">
        <f t="shared" si="3"/>
        <v>9.7283302063789865</v>
      </c>
      <c r="M15" s="7"/>
      <c r="T15" s="7"/>
    </row>
    <row r="16" spans="1:23" x14ac:dyDescent="0.25">
      <c r="A16" s="7">
        <v>1992</v>
      </c>
      <c r="B16">
        <v>2886897</v>
      </c>
      <c r="C16" s="5">
        <v>24971</v>
      </c>
      <c r="D16">
        <v>2624632</v>
      </c>
      <c r="E16">
        <v>2226341</v>
      </c>
      <c r="G16" s="7">
        <v>1992</v>
      </c>
      <c r="H16">
        <f t="shared" si="0"/>
        <v>2226.3409999999999</v>
      </c>
      <c r="I16">
        <f t="shared" si="1"/>
        <v>24971</v>
      </c>
      <c r="J16">
        <v>2593</v>
      </c>
      <c r="K16">
        <f t="shared" si="2"/>
        <v>2624.6320000000001</v>
      </c>
      <c r="L16">
        <f t="shared" si="3"/>
        <v>9.6301581180100264</v>
      </c>
      <c r="M16" s="7"/>
      <c r="T16" s="7"/>
    </row>
    <row r="17" spans="1:20" x14ac:dyDescent="0.25">
      <c r="A17" s="7">
        <v>1993</v>
      </c>
      <c r="B17">
        <v>3146454</v>
      </c>
      <c r="C17" s="5">
        <v>24149</v>
      </c>
      <c r="D17">
        <v>2499033</v>
      </c>
      <c r="E17">
        <v>2477230</v>
      </c>
      <c r="G17" s="7">
        <v>1993</v>
      </c>
      <c r="H17">
        <f t="shared" si="0"/>
        <v>2477.23</v>
      </c>
      <c r="I17">
        <f t="shared" si="1"/>
        <v>24149</v>
      </c>
      <c r="J17">
        <v>2492</v>
      </c>
      <c r="K17">
        <f t="shared" si="2"/>
        <v>2499.0329999999999</v>
      </c>
      <c r="L17">
        <f t="shared" si="3"/>
        <v>9.6906099518459072</v>
      </c>
      <c r="M17" s="7"/>
      <c r="T17" s="7"/>
    </row>
    <row r="18" spans="1:20" x14ac:dyDescent="0.25">
      <c r="A18" s="7">
        <v>1994</v>
      </c>
      <c r="B18">
        <v>3283621</v>
      </c>
      <c r="C18" s="5">
        <v>23604</v>
      </c>
      <c r="D18">
        <v>2431476</v>
      </c>
      <c r="E18">
        <v>2578072</v>
      </c>
      <c r="G18" s="7">
        <v>1994</v>
      </c>
      <c r="H18">
        <f t="shared" si="0"/>
        <v>2578.0720000000001</v>
      </c>
      <c r="I18">
        <f t="shared" si="1"/>
        <v>23604</v>
      </c>
      <c r="J18">
        <v>2425</v>
      </c>
      <c r="K18">
        <f t="shared" si="2"/>
        <v>2431.4760000000001</v>
      </c>
      <c r="L18">
        <f t="shared" si="3"/>
        <v>9.7336082474226799</v>
      </c>
      <c r="M18" s="7"/>
      <c r="T18" s="7"/>
    </row>
    <row r="19" spans="1:20" x14ac:dyDescent="0.25">
      <c r="A19" s="7">
        <v>1995</v>
      </c>
      <c r="B19">
        <v>3224753</v>
      </c>
      <c r="C19" s="5">
        <v>23548</v>
      </c>
      <c r="D19">
        <v>2394268</v>
      </c>
      <c r="E19">
        <v>2638810</v>
      </c>
      <c r="G19" s="7">
        <v>1995</v>
      </c>
      <c r="H19">
        <f t="shared" si="0"/>
        <v>2638.81</v>
      </c>
      <c r="I19">
        <f t="shared" si="1"/>
        <v>23548</v>
      </c>
      <c r="J19">
        <v>2358</v>
      </c>
      <c r="K19">
        <f t="shared" si="2"/>
        <v>2394.268</v>
      </c>
      <c r="L19">
        <f t="shared" si="3"/>
        <v>9.9864291772688727</v>
      </c>
      <c r="M19" s="7"/>
      <c r="T19" s="7"/>
    </row>
    <row r="20" spans="1:20" x14ac:dyDescent="0.25">
      <c r="A20" s="7">
        <v>1996</v>
      </c>
      <c r="B20">
        <v>3469128</v>
      </c>
      <c r="C20" s="5">
        <v>23324</v>
      </c>
      <c r="D20">
        <v>2366017</v>
      </c>
      <c r="E20">
        <v>2747839</v>
      </c>
      <c r="G20" s="7">
        <v>1996</v>
      </c>
      <c r="H20">
        <f t="shared" si="0"/>
        <v>2747.8389999999999</v>
      </c>
      <c r="I20">
        <f t="shared" si="1"/>
        <v>23324</v>
      </c>
      <c r="J20">
        <v>2335</v>
      </c>
      <c r="K20">
        <f t="shared" si="2"/>
        <v>2366.0169999999998</v>
      </c>
      <c r="L20">
        <f t="shared" si="3"/>
        <v>9.9888650963597438</v>
      </c>
      <c r="M20" s="7"/>
      <c r="T20" s="7"/>
    </row>
    <row r="21" spans="1:20" x14ac:dyDescent="0.25">
      <c r="A21" s="7">
        <v>1997</v>
      </c>
      <c r="B21">
        <v>3708970</v>
      </c>
      <c r="C21" s="5">
        <v>23887</v>
      </c>
      <c r="D21">
        <v>2354831</v>
      </c>
      <c r="E21">
        <v>3002299</v>
      </c>
      <c r="G21" s="7">
        <v>1997</v>
      </c>
      <c r="H21">
        <f t="shared" si="0"/>
        <v>3002.299</v>
      </c>
      <c r="I21">
        <f t="shared" si="1"/>
        <v>23887</v>
      </c>
      <c r="J21">
        <v>2312</v>
      </c>
      <c r="K21">
        <f t="shared" si="2"/>
        <v>2354.8310000000001</v>
      </c>
      <c r="L21">
        <f t="shared" si="3"/>
        <v>10.331747404844291</v>
      </c>
      <c r="M21" s="7"/>
    </row>
    <row r="22" spans="1:20" x14ac:dyDescent="0.25">
      <c r="A22" s="7">
        <v>1998</v>
      </c>
      <c r="B22">
        <v>3908446</v>
      </c>
      <c r="C22" s="5">
        <v>22370</v>
      </c>
      <c r="D22">
        <v>2281919</v>
      </c>
      <c r="E22">
        <v>3177584</v>
      </c>
      <c r="G22" s="7">
        <v>1998</v>
      </c>
      <c r="H22">
        <f t="shared" si="0"/>
        <v>3177.5839999999998</v>
      </c>
      <c r="I22">
        <f t="shared" si="1"/>
        <v>22370</v>
      </c>
      <c r="J22">
        <v>2169</v>
      </c>
      <c r="K22">
        <f t="shared" si="2"/>
        <v>2281.9189999999999</v>
      </c>
      <c r="L22">
        <f t="shared" si="3"/>
        <v>10.313508529276165</v>
      </c>
      <c r="M22" s="7"/>
    </row>
    <row r="23" spans="1:20" x14ac:dyDescent="0.25">
      <c r="A23" s="7">
        <v>1999</v>
      </c>
      <c r="B23">
        <v>3961074</v>
      </c>
      <c r="C23" s="5">
        <v>23168</v>
      </c>
      <c r="D23">
        <v>2146732</v>
      </c>
      <c r="E23">
        <v>3186663</v>
      </c>
      <c r="G23" s="7">
        <v>1999</v>
      </c>
      <c r="H23">
        <f t="shared" si="0"/>
        <v>3186.663</v>
      </c>
      <c r="I23">
        <f t="shared" si="1"/>
        <v>23168</v>
      </c>
      <c r="J23">
        <v>2151</v>
      </c>
      <c r="K23">
        <f t="shared" si="2"/>
        <v>2146.732</v>
      </c>
      <c r="L23">
        <f t="shared" si="3"/>
        <v>10.770804277080428</v>
      </c>
      <c r="M23" s="7"/>
    </row>
    <row r="24" spans="1:20" x14ac:dyDescent="0.25">
      <c r="A24" s="7">
        <v>2000</v>
      </c>
      <c r="B24">
        <v>4194086</v>
      </c>
      <c r="C24" s="5">
        <v>23517</v>
      </c>
      <c r="D24">
        <v>2130707</v>
      </c>
      <c r="E24">
        <v>3319816</v>
      </c>
      <c r="G24" s="7">
        <v>2000</v>
      </c>
      <c r="H24">
        <f t="shared" si="0"/>
        <v>3319.8159999999998</v>
      </c>
      <c r="I24">
        <f t="shared" si="1"/>
        <v>23517</v>
      </c>
      <c r="J24">
        <v>2088</v>
      </c>
      <c r="K24">
        <f t="shared" si="2"/>
        <v>2130.7069999999999</v>
      </c>
      <c r="L24">
        <f t="shared" si="3"/>
        <v>11.262931034482758</v>
      </c>
      <c r="M24" s="7"/>
    </row>
    <row r="25" spans="1:20" x14ac:dyDescent="0.25">
      <c r="A25" s="7">
        <v>2001</v>
      </c>
      <c r="B25">
        <v>4333038</v>
      </c>
      <c r="C25" s="5">
        <v>23844</v>
      </c>
      <c r="D25">
        <v>2117511</v>
      </c>
      <c r="E25">
        <v>3404894</v>
      </c>
      <c r="G25" s="7">
        <v>2001</v>
      </c>
      <c r="H25">
        <f t="shared" si="0"/>
        <v>3404.8939999999998</v>
      </c>
      <c r="I25">
        <f t="shared" si="1"/>
        <v>23844</v>
      </c>
      <c r="J25">
        <v>2130</v>
      </c>
      <c r="K25">
        <f t="shared" si="2"/>
        <v>2117.511</v>
      </c>
      <c r="L25">
        <f t="shared" si="3"/>
        <v>11.194366197183099</v>
      </c>
      <c r="M25" s="7"/>
    </row>
    <row r="26" spans="1:20" x14ac:dyDescent="0.25">
      <c r="A26" s="7">
        <v>2002</v>
      </c>
      <c r="B26">
        <v>4208538</v>
      </c>
      <c r="C26" s="5">
        <v>24023</v>
      </c>
      <c r="D26">
        <v>2096588</v>
      </c>
      <c r="E26">
        <v>3336175</v>
      </c>
      <c r="G26" s="7">
        <v>2002</v>
      </c>
      <c r="H26">
        <f t="shared" si="0"/>
        <v>3336.1750000000002</v>
      </c>
      <c r="I26">
        <f t="shared" si="1"/>
        <v>24023</v>
      </c>
      <c r="J26">
        <v>2082</v>
      </c>
      <c r="K26">
        <f t="shared" si="2"/>
        <v>2096.5880000000002</v>
      </c>
      <c r="L26">
        <f t="shared" si="3"/>
        <v>11.538424591738712</v>
      </c>
      <c r="M26" s="7"/>
    </row>
    <row r="27" spans="1:20" x14ac:dyDescent="0.25">
      <c r="A27" s="7">
        <v>2003</v>
      </c>
      <c r="B27">
        <v>4476501</v>
      </c>
      <c r="C27" s="5">
        <v>23106</v>
      </c>
      <c r="D27">
        <v>2061995</v>
      </c>
      <c r="E27">
        <v>3527696</v>
      </c>
      <c r="G27" s="7">
        <v>2003</v>
      </c>
      <c r="H27">
        <f t="shared" si="0"/>
        <v>3527.6959999999999</v>
      </c>
      <c r="I27">
        <f t="shared" si="1"/>
        <v>23106</v>
      </c>
      <c r="J27">
        <v>2068</v>
      </c>
      <c r="K27">
        <f t="shared" si="2"/>
        <v>2061.9949999999999</v>
      </c>
      <c r="L27">
        <f t="shared" si="3"/>
        <v>11.17311411992263</v>
      </c>
      <c r="M27" s="7"/>
    </row>
    <row r="28" spans="1:20" x14ac:dyDescent="0.25">
      <c r="A28" s="7">
        <v>2004</v>
      </c>
      <c r="B28">
        <v>4811104</v>
      </c>
      <c r="C28" s="5">
        <v>22592</v>
      </c>
      <c r="D28">
        <v>1991394</v>
      </c>
      <c r="E28">
        <v>3692063</v>
      </c>
      <c r="G28" s="7">
        <v>2004</v>
      </c>
      <c r="H28">
        <f t="shared" si="0"/>
        <v>3692.0630000000001</v>
      </c>
      <c r="I28">
        <f t="shared" si="1"/>
        <v>22592</v>
      </c>
      <c r="J28">
        <v>2001</v>
      </c>
      <c r="K28">
        <f t="shared" si="2"/>
        <v>1991.394</v>
      </c>
      <c r="L28">
        <f t="shared" si="3"/>
        <v>11.290354822588705</v>
      </c>
      <c r="M28" s="7"/>
    </row>
    <row r="29" spans="1:20" x14ac:dyDescent="0.25">
      <c r="A29" s="7">
        <v>2005</v>
      </c>
      <c r="B29">
        <v>5005541</v>
      </c>
      <c r="C29" s="5">
        <v>23019</v>
      </c>
      <c r="D29">
        <v>1892095</v>
      </c>
      <c r="E29">
        <v>3695971</v>
      </c>
      <c r="G29" s="7">
        <v>2005</v>
      </c>
      <c r="H29">
        <f t="shared" si="0"/>
        <v>3695.971</v>
      </c>
      <c r="I29">
        <f t="shared" si="1"/>
        <v>23019</v>
      </c>
      <c r="J29">
        <v>1907</v>
      </c>
      <c r="K29">
        <f t="shared" si="2"/>
        <v>1892.095</v>
      </c>
      <c r="L29">
        <f t="shared" si="3"/>
        <v>12.070791819611957</v>
      </c>
      <c r="M29" s="7"/>
    </row>
    <row r="30" spans="1:20" x14ac:dyDescent="0.25">
      <c r="A30" s="7">
        <v>2006</v>
      </c>
      <c r="B30">
        <v>5003082</v>
      </c>
      <c r="C30" s="5">
        <v>22311</v>
      </c>
      <c r="D30">
        <v>1856340</v>
      </c>
      <c r="E30">
        <v>3693081</v>
      </c>
      <c r="G30" s="7">
        <v>2006</v>
      </c>
      <c r="H30">
        <f t="shared" si="0"/>
        <v>3693.0810000000001</v>
      </c>
      <c r="I30">
        <f t="shared" si="1"/>
        <v>22311</v>
      </c>
      <c r="J30">
        <v>1834</v>
      </c>
      <c r="K30">
        <f t="shared" si="2"/>
        <v>1856.34</v>
      </c>
      <c r="L30">
        <f t="shared" si="3"/>
        <v>12.165212649945474</v>
      </c>
      <c r="M30" s="7"/>
    </row>
    <row r="31" spans="1:20" x14ac:dyDescent="0.25">
      <c r="A31" s="7">
        <v>2007</v>
      </c>
      <c r="B31">
        <v>4915957</v>
      </c>
      <c r="C31" s="5">
        <v>22812</v>
      </c>
      <c r="D31">
        <v>1851974</v>
      </c>
      <c r="E31">
        <v>3661404</v>
      </c>
      <c r="G31" s="7">
        <v>2007</v>
      </c>
      <c r="H31">
        <f t="shared" si="0"/>
        <v>3661.404</v>
      </c>
      <c r="I31">
        <f t="shared" si="1"/>
        <v>22812</v>
      </c>
      <c r="J31">
        <v>1872</v>
      </c>
      <c r="K31">
        <f t="shared" si="2"/>
        <v>1851.9739999999999</v>
      </c>
      <c r="L31">
        <f t="shared" si="3"/>
        <v>12.185897435897436</v>
      </c>
      <c r="M31" s="7"/>
    </row>
    <row r="32" spans="1:20" x14ac:dyDescent="0.25">
      <c r="A32" s="7">
        <v>2008</v>
      </c>
      <c r="B32">
        <v>4726994</v>
      </c>
      <c r="C32" s="5">
        <v>20554</v>
      </c>
      <c r="D32">
        <v>1829880</v>
      </c>
      <c r="E32">
        <v>3580694</v>
      </c>
      <c r="G32" s="7">
        <v>2008</v>
      </c>
      <c r="H32">
        <f t="shared" si="0"/>
        <v>3580.694</v>
      </c>
      <c r="I32">
        <f t="shared" si="1"/>
        <v>20554</v>
      </c>
      <c r="J32">
        <v>1845</v>
      </c>
      <c r="K32">
        <f t="shared" si="2"/>
        <v>1829.88</v>
      </c>
      <c r="L32">
        <f t="shared" si="3"/>
        <v>11.140379403794038</v>
      </c>
      <c r="M32" s="7"/>
    </row>
    <row r="33" spans="1:13" x14ac:dyDescent="0.25">
      <c r="A33" s="7">
        <v>2009</v>
      </c>
      <c r="B33">
        <v>4267110</v>
      </c>
      <c r="C33" s="5">
        <v>22315</v>
      </c>
      <c r="D33">
        <v>1955194</v>
      </c>
      <c r="E33">
        <v>3289675</v>
      </c>
      <c r="G33" s="7">
        <v>2009</v>
      </c>
      <c r="H33">
        <f t="shared" si="0"/>
        <v>3289.6750000000002</v>
      </c>
      <c r="I33">
        <f t="shared" si="1"/>
        <v>22315</v>
      </c>
      <c r="J33">
        <v>1929</v>
      </c>
      <c r="K33">
        <f t="shared" si="2"/>
        <v>1955.194</v>
      </c>
      <c r="L33">
        <f t="shared" si="3"/>
        <v>11.568170036288231</v>
      </c>
      <c r="M33" s="7"/>
    </row>
    <row r="34" spans="1:13" x14ac:dyDescent="0.25">
      <c r="A34" s="7">
        <v>2010</v>
      </c>
      <c r="B34">
        <v>4304533</v>
      </c>
      <c r="C34" s="5">
        <v>25181</v>
      </c>
      <c r="D34">
        <v>2001756</v>
      </c>
      <c r="E34">
        <v>3362856</v>
      </c>
      <c r="G34" s="7">
        <v>2010</v>
      </c>
      <c r="H34">
        <f t="shared" si="0"/>
        <v>3362.8560000000002</v>
      </c>
      <c r="I34">
        <f t="shared" si="1"/>
        <v>25181</v>
      </c>
      <c r="J34">
        <v>1991</v>
      </c>
      <c r="K34">
        <f t="shared" si="2"/>
        <v>2001.7560000000001</v>
      </c>
      <c r="L34">
        <f t="shared" si="3"/>
        <v>12.647413360120542</v>
      </c>
      <c r="M34" s="7"/>
    </row>
    <row r="35" spans="1:13" x14ac:dyDescent="0.25">
      <c r="A35" s="7">
        <v>2011</v>
      </c>
      <c r="B35">
        <v>4174210</v>
      </c>
      <c r="C35" s="5">
        <v>28950</v>
      </c>
      <c r="D35">
        <v>2068316</v>
      </c>
      <c r="E35">
        <v>3261422</v>
      </c>
      <c r="G35" s="7">
        <v>2011</v>
      </c>
      <c r="H35">
        <f t="shared" si="0"/>
        <v>3261.422</v>
      </c>
      <c r="I35">
        <f t="shared" si="1"/>
        <v>28950</v>
      </c>
      <c r="J35">
        <v>2065</v>
      </c>
      <c r="K35">
        <f t="shared" si="2"/>
        <v>2068.3159999999998</v>
      </c>
      <c r="L35">
        <f t="shared" si="3"/>
        <v>14.019370460048426</v>
      </c>
      <c r="M35" s="7"/>
    </row>
    <row r="36" spans="1:13" x14ac:dyDescent="0.25">
      <c r="A36" s="7">
        <v>2012</v>
      </c>
      <c r="B36">
        <v>3878852</v>
      </c>
      <c r="C36" s="5">
        <v>33403</v>
      </c>
      <c r="D36">
        <v>2385703</v>
      </c>
      <c r="E36">
        <v>3120755</v>
      </c>
      <c r="G36" s="7">
        <v>2012</v>
      </c>
      <c r="H36">
        <f t="shared" si="0"/>
        <v>3120.7550000000001</v>
      </c>
      <c r="I36">
        <f t="shared" si="1"/>
        <v>33403</v>
      </c>
      <c r="J36">
        <v>2386</v>
      </c>
      <c r="K36">
        <f t="shared" si="2"/>
        <v>2385.703</v>
      </c>
      <c r="L36">
        <f t="shared" si="3"/>
        <v>13.999580888516345</v>
      </c>
      <c r="M36" s="7"/>
    </row>
    <row r="37" spans="1:13" x14ac:dyDescent="0.25">
      <c r="A37" s="7">
        <v>2013</v>
      </c>
      <c r="B37">
        <v>3598454</v>
      </c>
      <c r="C37" s="5">
        <v>36520</v>
      </c>
      <c r="D37">
        <v>2734901</v>
      </c>
      <c r="E37">
        <v>2821480</v>
      </c>
      <c r="G37" s="7">
        <v>2013</v>
      </c>
      <c r="H37">
        <f t="shared" si="0"/>
        <v>2821.48</v>
      </c>
      <c r="I37">
        <v>36520</v>
      </c>
      <c r="J37">
        <v>2729</v>
      </c>
      <c r="K37">
        <f t="shared" si="2"/>
        <v>2734.9009999999998</v>
      </c>
      <c r="L37">
        <f t="shared" si="3"/>
        <v>13.382191278856723</v>
      </c>
      <c r="M37" s="7"/>
    </row>
    <row r="38" spans="1:13" x14ac:dyDescent="0.25">
      <c r="A38" s="7">
        <v>2014</v>
      </c>
      <c r="B38">
        <v>3372904</v>
      </c>
      <c r="C38" s="5">
        <v>39933</v>
      </c>
      <c r="D38">
        <v>3208127</v>
      </c>
      <c r="E38">
        <v>2680626</v>
      </c>
      <c r="G38" s="7">
        <v>2014</v>
      </c>
      <c r="H38">
        <f t="shared" si="0"/>
        <v>2680.6260000000002</v>
      </c>
      <c r="I38">
        <v>39933</v>
      </c>
      <c r="J38">
        <v>3200</v>
      </c>
      <c r="K38">
        <f t="shared" si="2"/>
        <v>3208.127</v>
      </c>
      <c r="L38">
        <f t="shared" si="3"/>
        <v>12.4790625</v>
      </c>
      <c r="M38" s="7"/>
    </row>
    <row r="39" spans="1:13" x14ac:dyDescent="0.25">
      <c r="A39" s="7">
        <v>2015</v>
      </c>
      <c r="B39">
        <v>3448734</v>
      </c>
      <c r="C39" s="5">
        <v>35230</v>
      </c>
      <c r="D39">
        <v>3447970</v>
      </c>
      <c r="E39">
        <v>2687409</v>
      </c>
      <c r="G39" s="7">
        <v>2015</v>
      </c>
      <c r="H39">
        <f t="shared" si="0"/>
        <v>2687.4090000000001</v>
      </c>
      <c r="I39">
        <v>35230</v>
      </c>
      <c r="J39">
        <v>3427</v>
      </c>
      <c r="K39">
        <f t="shared" si="2"/>
        <v>3447.97</v>
      </c>
      <c r="L39">
        <f t="shared" si="3"/>
        <v>10.280128392179749</v>
      </c>
      <c r="M39" s="7"/>
    </row>
    <row r="40" spans="1:13" x14ac:dyDescent="0.25">
      <c r="A40" s="7">
        <v>2016</v>
      </c>
      <c r="B40">
        <v>3680227</v>
      </c>
      <c r="C40" s="5">
        <v>35213</v>
      </c>
      <c r="D40">
        <v>3239657</v>
      </c>
      <c r="E40">
        <v>2873208</v>
      </c>
      <c r="G40" s="7">
        <v>2016</v>
      </c>
      <c r="H40">
        <f t="shared" si="0"/>
        <v>2873.2080000000001</v>
      </c>
      <c r="I40">
        <v>35213</v>
      </c>
      <c r="J40">
        <v>3223</v>
      </c>
      <c r="K40">
        <f t="shared" si="2"/>
        <v>3239.6570000000002</v>
      </c>
      <c r="L40">
        <f t="shared" si="3"/>
        <v>10.925535215637606</v>
      </c>
      <c r="M40" s="7"/>
    </row>
    <row r="41" spans="1:13" x14ac:dyDescent="0.25">
      <c r="A41" s="7">
        <v>2017</v>
      </c>
      <c r="B41">
        <v>3702640</v>
      </c>
      <c r="C41" s="5">
        <v>41990</v>
      </c>
      <c r="D41">
        <v>3420545</v>
      </c>
      <c r="E41">
        <v>2908670</v>
      </c>
      <c r="G41" s="7">
        <v>2017</v>
      </c>
      <c r="H41">
        <f t="shared" si="0"/>
        <v>2908.67</v>
      </c>
      <c r="I41">
        <v>41990</v>
      </c>
      <c r="J41">
        <v>3401</v>
      </c>
      <c r="K41">
        <v>3413.3380000000002</v>
      </c>
      <c r="L41">
        <f t="shared" ref="L41:L43" si="4">I41/J41</f>
        <v>12.346368715083798</v>
      </c>
      <c r="M41" s="7"/>
    </row>
    <row r="42" spans="1:13" x14ac:dyDescent="0.25">
      <c r="A42" s="7">
        <v>2018</v>
      </c>
      <c r="B42">
        <v>3629042</v>
      </c>
      <c r="C42" s="5">
        <v>47053</v>
      </c>
      <c r="D42">
        <v>4001892</v>
      </c>
      <c r="E42">
        <v>2835491</v>
      </c>
      <c r="G42" s="7">
        <v>2018</v>
      </c>
      <c r="H42">
        <f t="shared" ref="H42:H43" si="5">E42/1000</f>
        <v>2835.491</v>
      </c>
      <c r="I42" s="5">
        <v>47053</v>
      </c>
      <c r="J42" s="5">
        <v>3984</v>
      </c>
      <c r="K42">
        <v>4011.5210000000002</v>
      </c>
      <c r="L42" s="5">
        <f t="shared" si="4"/>
        <v>11.810491967871487</v>
      </c>
      <c r="M42" s="7"/>
    </row>
    <row r="43" spans="1:13" x14ac:dyDescent="0.25">
      <c r="A43" s="7">
        <v>2019</v>
      </c>
      <c r="B43">
        <v>3336563</v>
      </c>
      <c r="C43" s="5">
        <v>47107</v>
      </c>
      <c r="D43">
        <v>4470528</v>
      </c>
      <c r="E43">
        <v>2482332</v>
      </c>
      <c r="G43" s="7">
        <v>2019</v>
      </c>
      <c r="H43">
        <f t="shared" si="5"/>
        <v>2482.3319999999999</v>
      </c>
      <c r="I43" s="5">
        <v>47107</v>
      </c>
      <c r="J43" s="5">
        <v>4490</v>
      </c>
      <c r="K43">
        <v>4464.808</v>
      </c>
      <c r="L43" s="5">
        <f t="shared" si="4"/>
        <v>10.491536748329622</v>
      </c>
      <c r="M43" s="7"/>
    </row>
    <row r="47" spans="1:13" x14ac:dyDescent="0.25">
      <c r="H47" s="9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1</vt:lpstr>
      <vt:lpstr>Figure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2021-01-05T16:42:28Z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6.5.4.0430 (http://officewriter.softartisans.com)</vt:lpwstr>
  </property>
</Properties>
</file>