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3FF7A2D3-51BB-4BF4-9362-A54E9943D185}" xr6:coauthVersionLast="47" xr6:coauthVersionMax="47" xr10:uidLastSave="{00000000-0000-0000-0000-000000000000}"/>
  <bookViews>
    <workbookView xWindow="-120" yWindow="-120" windowWidth="29040" windowHeight="17520" xr2:uid="{265B25CC-0D4E-4CE9-94E2-823DD29DC178}"/>
  </bookViews>
  <sheets>
    <sheet name="32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2" l="1"/>
  <c r="A92" i="2"/>
  <c r="E92" i="2" s="1"/>
  <c r="A91" i="2"/>
  <c r="E91" i="2" s="1"/>
  <c r="A90" i="2"/>
  <c r="E90" i="2" s="1"/>
  <c r="A89" i="2"/>
  <c r="E89" i="2" s="1"/>
  <c r="A88" i="2"/>
  <c r="E88" i="2" s="1"/>
  <c r="E87" i="2"/>
  <c r="A87" i="2"/>
  <c r="A86" i="2"/>
  <c r="E86" i="2" s="1"/>
  <c r="A85" i="2"/>
  <c r="E85" i="2" s="1"/>
  <c r="A84" i="2"/>
  <c r="E84" i="2" s="1"/>
  <c r="A83" i="2"/>
  <c r="E83" i="2" s="1"/>
  <c r="A82" i="2"/>
  <c r="A81" i="2"/>
  <c r="A80" i="2"/>
  <c r="E80" i="2" s="1"/>
  <c r="A79" i="2"/>
  <c r="E79" i="2" s="1"/>
  <c r="A78" i="2"/>
  <c r="A77" i="2"/>
  <c r="E77" i="2" s="1"/>
  <c r="A76" i="2"/>
  <c r="E76" i="2" s="1"/>
  <c r="A75" i="2"/>
  <c r="E75" i="2" s="1"/>
  <c r="A74" i="2"/>
  <c r="E74" i="2" s="1"/>
  <c r="A73" i="2"/>
  <c r="E73" i="2" s="1"/>
  <c r="E72" i="2"/>
  <c r="A72" i="2"/>
  <c r="A71" i="2"/>
  <c r="E71" i="2" s="1"/>
  <c r="A70" i="2"/>
  <c r="A69" i="2"/>
  <c r="A68" i="2"/>
  <c r="E68" i="2" s="1"/>
  <c r="A67" i="2"/>
  <c r="E67" i="2" s="1"/>
  <c r="A66" i="2"/>
  <c r="E66" i="2" s="1"/>
  <c r="A65" i="2"/>
  <c r="E65" i="2" s="1"/>
  <c r="A64" i="2"/>
  <c r="E64" i="2" s="1"/>
  <c r="A63" i="2"/>
  <c r="A62" i="2"/>
  <c r="E62" i="2" s="1"/>
  <c r="A61" i="2"/>
  <c r="E61" i="2" s="1"/>
  <c r="A60" i="2"/>
  <c r="E60" i="2" s="1"/>
  <c r="A59" i="2"/>
  <c r="E59" i="2" s="1"/>
  <c r="A58" i="2"/>
  <c r="A57" i="2"/>
  <c r="E78" i="2" s="1"/>
  <c r="E56" i="2"/>
  <c r="A56" i="2"/>
  <c r="A55" i="2"/>
  <c r="E55" i="2" s="1"/>
  <c r="A54" i="2"/>
  <c r="E54" i="2" s="1"/>
  <c r="A53" i="2"/>
  <c r="E53" i="2" s="1"/>
  <c r="A52" i="2"/>
  <c r="E52" i="2" s="1"/>
  <c r="A51" i="2"/>
  <c r="E51" i="2" s="1"/>
  <c r="A50" i="2"/>
  <c r="E50" i="2" s="1"/>
  <c r="A49" i="2"/>
  <c r="E49" i="2" s="1"/>
  <c r="A48" i="2"/>
  <c r="A47" i="2"/>
  <c r="E47" i="2" s="1"/>
  <c r="A46" i="2"/>
  <c r="A45" i="2"/>
  <c r="A44" i="2"/>
  <c r="E44" i="2" s="1"/>
  <c r="A43" i="2"/>
  <c r="E43" i="2" s="1"/>
  <c r="A42" i="2"/>
  <c r="E42" i="2" s="1"/>
  <c r="E41" i="2"/>
  <c r="A41" i="2"/>
  <c r="A40" i="2"/>
  <c r="E40" i="2" s="1"/>
  <c r="A39" i="2"/>
  <c r="E39" i="2" s="1"/>
  <c r="A38" i="2"/>
  <c r="E38" i="2" s="1"/>
  <c r="A37" i="2"/>
  <c r="E37" i="2" s="1"/>
  <c r="A36" i="2"/>
  <c r="E36" i="2" s="1"/>
  <c r="A35" i="2"/>
  <c r="E35" i="2" s="1"/>
  <c r="A34" i="2"/>
  <c r="L28" i="2"/>
  <c r="K28" i="2"/>
  <c r="J28" i="2"/>
  <c r="I28" i="2"/>
  <c r="L27" i="2"/>
  <c r="K27" i="2"/>
  <c r="J27" i="2"/>
  <c r="J29" i="2" s="1"/>
  <c r="I27" i="2"/>
  <c r="I29" i="2" s="1"/>
  <c r="L26" i="2"/>
  <c r="L29" i="2" s="1"/>
  <c r="K26" i="2"/>
  <c r="K29" i="2" s="1"/>
  <c r="J26" i="2"/>
  <c r="I26" i="2"/>
  <c r="E48" i="2" l="1"/>
  <c r="E63" i="2"/>
</calcChain>
</file>

<file path=xl/sharedStrings.xml><?xml version="1.0" encoding="utf-8"?>
<sst xmlns="http://schemas.openxmlformats.org/spreadsheetml/2006/main" count="22" uniqueCount="18">
  <si>
    <t>U.S. Energy Information Administration, Short-Term Energy Outlook, February 2026</t>
  </si>
  <si>
    <t>Series names for chart</t>
  </si>
  <si>
    <t>Western region</t>
  </si>
  <si>
    <t>CLPRPWR_TON</t>
  </si>
  <si>
    <t>Appalachian region</t>
  </si>
  <si>
    <t>CLPRPAR_TON</t>
  </si>
  <si>
    <t>Interior region</t>
  </si>
  <si>
    <t>CLPRPIR_TON</t>
  </si>
  <si>
    <t>Total production</t>
  </si>
  <si>
    <t>CLPRPUS_TON</t>
  </si>
  <si>
    <t>Production (million short tons)</t>
  </si>
  <si>
    <t>Production Growth (million short tons)</t>
  </si>
  <si>
    <t>Data source: U.S. Energy Information Administration, Short-Term Energy Outlook, February 2026</t>
  </si>
  <si>
    <t>monthly production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</si>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</sst>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\ yyyy"/>
    <numFmt numFmtId="165" formatCode="#,##0.000"/>
    <numFmt numFmtId="166" formatCode="0.0"/>
    <numFmt numFmtId="167" formatCode="0.0%"/>
    <numFmt numFmtId="168" formatCode="mmm\ yyyy"/>
    <numFmt numFmtId="169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3">
    <xf numFmtId="0" fontId="0" fillId="0" borderId="0" xfId="0"/>
    <xf numFmtId="0" fontId="1" fillId="0" borderId="0" xfId="1"/>
    <xf numFmtId="0" fontId="3" fillId="0" borderId="0" xfId="2"/>
    <xf numFmtId="164" fontId="4" fillId="0" borderId="0" xfId="2" applyNumberFormat="1" applyFont="1"/>
    <xf numFmtId="0" fontId="5" fillId="0" borderId="0" xfId="3" applyAlignment="1" applyProtection="1"/>
    <xf numFmtId="0" fontId="1" fillId="0" borderId="0" xfId="1" quotePrefix="1"/>
    <xf numFmtId="0" fontId="1" fillId="2" borderId="0" xfId="1" applyFill="1"/>
    <xf numFmtId="0" fontId="6" fillId="0" borderId="1" xfId="4" applyFont="1" applyBorder="1"/>
    <xf numFmtId="0" fontId="3" fillId="0" borderId="2" xfId="4" applyBorder="1"/>
    <xf numFmtId="0" fontId="3" fillId="0" borderId="3" xfId="2" applyBorder="1"/>
    <xf numFmtId="0" fontId="3" fillId="0" borderId="4" xfId="2" applyBorder="1"/>
    <xf numFmtId="0" fontId="3" fillId="0" borderId="5" xfId="2" applyBorder="1"/>
    <xf numFmtId="0" fontId="3" fillId="0" borderId="6" xfId="2" applyBorder="1"/>
    <xf numFmtId="0" fontId="3" fillId="0" borderId="7" xfId="2" applyBorder="1"/>
    <xf numFmtId="0" fontId="3" fillId="0" borderId="8" xfId="2" applyBorder="1"/>
    <xf numFmtId="0" fontId="3" fillId="0" borderId="0" xfId="2" applyAlignment="1">
      <alignment horizontal="center"/>
    </xf>
    <xf numFmtId="0" fontId="2" fillId="2" borderId="0" xfId="1" applyFont="1" applyFill="1"/>
    <xf numFmtId="0" fontId="7" fillId="0" borderId="9" xfId="2" applyFont="1" applyBorder="1" applyAlignment="1">
      <alignment horizontal="center"/>
    </xf>
    <xf numFmtId="0" fontId="8" fillId="0" borderId="0" xfId="2" applyFont="1"/>
    <xf numFmtId="0" fontId="3" fillId="0" borderId="9" xfId="2" applyBorder="1"/>
    <xf numFmtId="0" fontId="7" fillId="0" borderId="9" xfId="2" applyFont="1" applyBorder="1"/>
    <xf numFmtId="0" fontId="3" fillId="0" borderId="0" xfId="2" applyAlignment="1">
      <alignment horizontal="right"/>
    </xf>
    <xf numFmtId="165" fontId="3" fillId="0" borderId="0" xfId="2" applyNumberFormat="1"/>
    <xf numFmtId="166" fontId="3" fillId="0" borderId="0" xfId="2" applyNumberFormat="1"/>
    <xf numFmtId="0" fontId="3" fillId="0" borderId="10" xfId="2" applyBorder="1" applyAlignment="1">
      <alignment horizontal="right"/>
    </xf>
    <xf numFmtId="165" fontId="3" fillId="0" borderId="10" xfId="2" applyNumberFormat="1" applyBorder="1"/>
    <xf numFmtId="1" fontId="3" fillId="0" borderId="10" xfId="2" applyNumberFormat="1" applyBorder="1"/>
    <xf numFmtId="0" fontId="8" fillId="0" borderId="0" xfId="2" quotePrefix="1" applyFont="1"/>
    <xf numFmtId="167" fontId="3" fillId="0" borderId="0" xfId="2" applyNumberFormat="1" applyAlignment="1">
      <alignment horizontal="right"/>
    </xf>
    <xf numFmtId="0" fontId="9" fillId="0" borderId="0" xfId="1" applyFont="1"/>
    <xf numFmtId="0" fontId="10" fillId="0" borderId="0" xfId="1" applyFont="1"/>
    <xf numFmtId="0" fontId="10" fillId="0" borderId="9" xfId="1" applyFont="1" applyBorder="1"/>
    <xf numFmtId="168" fontId="10" fillId="0" borderId="0" xfId="1" applyNumberFormat="1" applyFont="1"/>
    <xf numFmtId="169" fontId="3" fillId="0" borderId="11" xfId="2" quotePrefix="1" applyNumberFormat="1" applyBorder="1" applyAlignment="1">
      <alignment horizontal="center"/>
    </xf>
    <xf numFmtId="169" fontId="3" fillId="0" borderId="11" xfId="2" applyNumberFormat="1" applyBorder="1" applyAlignment="1">
      <alignment horizontal="center"/>
    </xf>
    <xf numFmtId="169" fontId="10" fillId="0" borderId="0" xfId="1" applyNumberFormat="1" applyFont="1"/>
    <xf numFmtId="0" fontId="1" fillId="0" borderId="0" xfId="1" applyAlignment="1">
      <alignment horizontal="right"/>
    </xf>
    <xf numFmtId="169" fontId="3" fillId="0" borderId="0" xfId="1" applyNumberFormat="1" applyFont="1"/>
    <xf numFmtId="169" fontId="1" fillId="0" borderId="0" xfId="1" applyNumberFormat="1" applyAlignment="1">
      <alignment horizontal="right"/>
    </xf>
    <xf numFmtId="0" fontId="3" fillId="0" borderId="9" xfId="2" applyBorder="1" applyAlignment="1">
      <alignment horizontal="right"/>
    </xf>
    <xf numFmtId="2" fontId="3" fillId="0" borderId="0" xfId="2" applyNumberFormat="1"/>
    <xf numFmtId="168" fontId="1" fillId="0" borderId="0" xfId="1" applyNumberFormat="1"/>
    <xf numFmtId="169" fontId="1" fillId="0" borderId="0" xfId="1" applyNumberFormat="1"/>
  </cellXfs>
  <cellStyles count="5">
    <cellStyle name="Hyperlink" xfId="3" builtinId="8"/>
    <cellStyle name="Normal" xfId="0" builtinId="0"/>
    <cellStyle name="Normal 2" xfId="4" xr:uid="{C20FB9C0-5F90-4611-AE46-63357DE093DE}"/>
    <cellStyle name="Normal 3 2" xfId="2" xr:uid="{2C40B011-CCF2-426B-BD20-548F5C2D66E4}"/>
    <cellStyle name="Normal 4 2" xfId="1" xr:uid="{8908C742-65E6-4A53-9708-85C572DF067A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05475357247011"/>
          <c:y val="0.13024530491927147"/>
          <c:w val="0.79394548491803707"/>
          <c:h val="0.713366594701845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'32'!$B$26</c:f>
              <c:strCache>
                <c:ptCount val="1"/>
                <c:pt idx="0">
                  <c:v>Western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'32'!$I$26:$L$26</c:f>
              <c:numCache>
                <c:formatCode>0.0</c:formatCode>
                <c:ptCount val="4"/>
                <c:pt idx="0">
                  <c:v>-47.521409000000006</c:v>
                </c:pt>
                <c:pt idx="1">
                  <c:v>13.149777999999969</c:v>
                </c:pt>
                <c:pt idx="2">
                  <c:v>-3.736613699999964</c:v>
                </c:pt>
                <c:pt idx="3">
                  <c:v>-17.064531299999999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4-403E-A9AB-1AD257F9BD27}"/>
            </c:ext>
          </c:extLst>
        </c:ser>
        <c:ser>
          <c:idx val="2"/>
          <c:order val="1"/>
          <c:tx>
            <c:strRef>
              <c:f>'32'!$B$27</c:f>
              <c:strCache>
                <c:ptCount val="1"/>
                <c:pt idx="0">
                  <c:v>Appalachian region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'32'!$I$27:$L$27</c:f>
              <c:numCache>
                <c:formatCode>0.0</c:formatCode>
                <c:ptCount val="4"/>
                <c:pt idx="0">
                  <c:v>-7.5197589999999934</c:v>
                </c:pt>
                <c:pt idx="1">
                  <c:v>5.5546070000000043</c:v>
                </c:pt>
                <c:pt idx="2">
                  <c:v>-7.4959374000000025</c:v>
                </c:pt>
                <c:pt idx="3">
                  <c:v>-5.556559999999422E-2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4-403E-A9AB-1AD257F9BD27}"/>
            </c:ext>
          </c:extLst>
        </c:ser>
        <c:ser>
          <c:idx val="4"/>
          <c:order val="2"/>
          <c:tx>
            <c:strRef>
              <c:f>'32'!$B$28</c:f>
              <c:strCache>
                <c:ptCount val="1"/>
                <c:pt idx="0">
                  <c:v>Interior region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'32'!$I$28:$L$28</c:f>
              <c:numCache>
                <c:formatCode>0.0</c:formatCode>
                <c:ptCount val="4"/>
                <c:pt idx="0">
                  <c:v>-10.372524999999996</c:v>
                </c:pt>
                <c:pt idx="1">
                  <c:v>1.7928200000000061</c:v>
                </c:pt>
                <c:pt idx="2">
                  <c:v>-2.2907519999999977</c:v>
                </c:pt>
                <c:pt idx="3">
                  <c:v>-1.568279000000004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4-403E-A9AB-1AD257F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5792"/>
        <c:axId val="-975135040"/>
      </c:barChart>
      <c:lineChart>
        <c:grouping val="stacked"/>
        <c:varyColors val="0"/>
        <c:ser>
          <c:idx val="3"/>
          <c:order val="3"/>
          <c:tx>
            <c:strRef>
              <c:f>'32'!$B$29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04-403E-A9AB-1AD257F9BD27}"/>
                </c:ext>
              </c:extLst>
            </c:dLbl>
            <c:dLbl>
              <c:idx val="3"/>
              <c:layout>
                <c:manualLayout>
                  <c:x val="-6.9159499303983893E-2"/>
                  <c:y val="2.8733246483693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04-403E-A9AB-1AD257F9B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'32'!$I$29:$L$29</c:f>
              <c:numCache>
                <c:formatCode>0</c:formatCode>
                <c:ptCount val="4"/>
                <c:pt idx="0">
                  <c:v>-65.413692999999995</c:v>
                </c:pt>
                <c:pt idx="1">
                  <c:v>20.49720499999998</c:v>
                </c:pt>
                <c:pt idx="2">
                  <c:v>-13.523303099999964</c:v>
                </c:pt>
                <c:pt idx="3">
                  <c:v>-18.688375899999997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04-403E-A9AB-1AD257F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5792"/>
        <c:axId val="-975135040"/>
      </c:lineChart>
      <c:scatterChart>
        <c:scatterStyle val="lineMarker"/>
        <c:varyColors val="0"/>
        <c:ser>
          <c:idx val="0"/>
          <c:order val="4"/>
          <c:tx>
            <c:strRef>
              <c:f>'32'!$B$98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'32'!$A$99:$A$100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'32'!$B$99:$B$100</c:f>
              <c:numCache>
                <c:formatCode>0.00</c:formatCode>
                <c:ptCount val="2"/>
                <c:pt idx="0">
                  <c:v>-200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04-403E-A9AB-1AD257F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400"/>
        <c:axId val="-975113280"/>
      </c:scatterChart>
      <c:catAx>
        <c:axId val="-97512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040"/>
        <c:crosses val="autoZero"/>
        <c:auto val="1"/>
        <c:lblAlgn val="ctr"/>
        <c:lblOffset val="100"/>
        <c:tickLblSkip val="1"/>
        <c:noMultiLvlLbl val="0"/>
      </c:catAx>
      <c:valAx>
        <c:axId val="-975135040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5792"/>
        <c:crosses val="autoZero"/>
        <c:crossBetween val="between"/>
      </c:valAx>
      <c:valAx>
        <c:axId val="-975113280"/>
        <c:scaling>
          <c:orientation val="minMax"/>
          <c:max val="70"/>
          <c:min val="-20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400"/>
        <c:crosses val="max"/>
        <c:crossBetween val="midCat"/>
        <c:majorUnit val="30"/>
      </c:valAx>
      <c:valAx>
        <c:axId val="-97510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3280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191905503016"/>
          <c:y val="0.13132716877586678"/>
          <c:w val="0.7808049583968788"/>
          <c:h val="0.71705742026985086"/>
        </c:manualLayout>
      </c:layout>
      <c:lineChart>
        <c:grouping val="standard"/>
        <c:varyColors val="0"/>
        <c:ser>
          <c:idx val="1"/>
          <c:order val="0"/>
          <c:tx>
            <c:strRef>
              <c:f>'32'!$E$33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'32'!$E$34:$E$93</c:f>
              <c:numCache>
                <c:formatCode>0.000</c:formatCode>
                <c:ptCount val="60"/>
                <c:pt idx="1">
                  <c:v>48.162834750000002</c:v>
                </c:pt>
                <c:pt idx="2">
                  <c:v>48.162834750000002</c:v>
                </c:pt>
                <c:pt idx="3">
                  <c:v>48.162834750000002</c:v>
                </c:pt>
                <c:pt idx="4">
                  <c:v>48.162834750000002</c:v>
                </c:pt>
                <c:pt idx="5">
                  <c:v>48.162834750000002</c:v>
                </c:pt>
                <c:pt idx="6">
                  <c:v>48.162834750000002</c:v>
                </c:pt>
                <c:pt idx="7">
                  <c:v>48.162834750000002</c:v>
                </c:pt>
                <c:pt idx="8">
                  <c:v>48.162834750000002</c:v>
                </c:pt>
                <c:pt idx="9">
                  <c:v>48.162834750000002</c:v>
                </c:pt>
                <c:pt idx="10">
                  <c:v>48.162834750000002</c:v>
                </c:pt>
                <c:pt idx="13">
                  <c:v>42.711693666666669</c:v>
                </c:pt>
                <c:pt idx="14">
                  <c:v>42.711693666666669</c:v>
                </c:pt>
                <c:pt idx="15">
                  <c:v>42.711693666666669</c:v>
                </c:pt>
                <c:pt idx="16">
                  <c:v>42.711693666666669</c:v>
                </c:pt>
                <c:pt idx="17">
                  <c:v>42.711693666666669</c:v>
                </c:pt>
                <c:pt idx="18">
                  <c:v>42.711693666666669</c:v>
                </c:pt>
                <c:pt idx="19">
                  <c:v>42.711693666666669</c:v>
                </c:pt>
                <c:pt idx="20">
                  <c:v>42.711693666666669</c:v>
                </c:pt>
                <c:pt idx="21">
                  <c:v>42.711693666666669</c:v>
                </c:pt>
                <c:pt idx="22">
                  <c:v>42.711693666666669</c:v>
                </c:pt>
                <c:pt idx="25">
                  <c:v>44.419794083333329</c:v>
                </c:pt>
                <c:pt idx="26">
                  <c:v>44.419794083333329</c:v>
                </c:pt>
                <c:pt idx="27">
                  <c:v>44.419794083333329</c:v>
                </c:pt>
                <c:pt idx="28">
                  <c:v>44.419794083333329</c:v>
                </c:pt>
                <c:pt idx="29">
                  <c:v>44.419794083333329</c:v>
                </c:pt>
                <c:pt idx="30">
                  <c:v>44.419794083333329</c:v>
                </c:pt>
                <c:pt idx="31">
                  <c:v>44.419794083333329</c:v>
                </c:pt>
                <c:pt idx="32">
                  <c:v>44.419794083333329</c:v>
                </c:pt>
                <c:pt idx="33">
                  <c:v>44.419794083333329</c:v>
                </c:pt>
                <c:pt idx="34">
                  <c:v>44.419794083333329</c:v>
                </c:pt>
                <c:pt idx="37">
                  <c:v>43.292853988333327</c:v>
                </c:pt>
                <c:pt idx="38">
                  <c:v>43.292853988333327</c:v>
                </c:pt>
                <c:pt idx="39">
                  <c:v>43.292853988333327</c:v>
                </c:pt>
                <c:pt idx="40">
                  <c:v>43.292853988333327</c:v>
                </c:pt>
                <c:pt idx="41">
                  <c:v>43.292853988333327</c:v>
                </c:pt>
                <c:pt idx="42">
                  <c:v>43.292853988333327</c:v>
                </c:pt>
                <c:pt idx="43">
                  <c:v>43.292853988333327</c:v>
                </c:pt>
                <c:pt idx="44">
                  <c:v>43.292853988333327</c:v>
                </c:pt>
                <c:pt idx="45">
                  <c:v>43.292853988333327</c:v>
                </c:pt>
                <c:pt idx="46">
                  <c:v>43.292853988333327</c:v>
                </c:pt>
                <c:pt idx="49">
                  <c:v>41.735484999999997</c:v>
                </c:pt>
                <c:pt idx="50">
                  <c:v>41.735484999999997</c:v>
                </c:pt>
                <c:pt idx="51">
                  <c:v>41.735484999999997</c:v>
                </c:pt>
                <c:pt idx="52">
                  <c:v>41.735484999999997</c:v>
                </c:pt>
                <c:pt idx="53">
                  <c:v>41.735484999999997</c:v>
                </c:pt>
                <c:pt idx="54">
                  <c:v>41.735484999999997</c:v>
                </c:pt>
                <c:pt idx="55">
                  <c:v>41.735484999999997</c:v>
                </c:pt>
                <c:pt idx="56">
                  <c:v>41.735484999999997</c:v>
                </c:pt>
                <c:pt idx="57">
                  <c:v>41.735484999999997</c:v>
                </c:pt>
                <c:pt idx="58">
                  <c:v>41.735484999999997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C96-A6B6-BC308F90DDF8}"/>
            </c:ext>
          </c:extLst>
        </c:ser>
        <c:ser>
          <c:idx val="0"/>
          <c:order val="1"/>
          <c:tx>
            <c:v>monthly history</c:v>
          </c:tx>
          <c:spPr>
            <a:ln w="28575" cap="flat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'32'!$C$34:$C$93</c:f>
              <c:numCache>
                <c:formatCode>0.000</c:formatCode>
                <c:ptCount val="60"/>
                <c:pt idx="0">
                  <c:v>51.052731999999999</c:v>
                </c:pt>
                <c:pt idx="1">
                  <c:v>45.750903999999998</c:v>
                </c:pt>
                <c:pt idx="2">
                  <c:v>52.027268999999997</c:v>
                </c:pt>
                <c:pt idx="3">
                  <c:v>47.006179000000003</c:v>
                </c:pt>
                <c:pt idx="4">
                  <c:v>48.262134000000003</c:v>
                </c:pt>
                <c:pt idx="5">
                  <c:v>47.18356</c:v>
                </c:pt>
                <c:pt idx="6">
                  <c:v>46.594642999999998</c:v>
                </c:pt>
                <c:pt idx="7">
                  <c:v>50.624502999999997</c:v>
                </c:pt>
                <c:pt idx="8">
                  <c:v>48.619798000000003</c:v>
                </c:pt>
                <c:pt idx="9">
                  <c:v>47.602803999999999</c:v>
                </c:pt>
                <c:pt idx="10">
                  <c:v>47.518639</c:v>
                </c:pt>
                <c:pt idx="11">
                  <c:v>45.710852000000003</c:v>
                </c:pt>
                <c:pt idx="12">
                  <c:v>44.060189000000001</c:v>
                </c:pt>
                <c:pt idx="13">
                  <c:v>44.018887999999997</c:v>
                </c:pt>
                <c:pt idx="14">
                  <c:v>41.815978999999999</c:v>
                </c:pt>
                <c:pt idx="15">
                  <c:v>35.763852999999997</c:v>
                </c:pt>
                <c:pt idx="16">
                  <c:v>39.430148000000003</c:v>
                </c:pt>
                <c:pt idx="17">
                  <c:v>43.069394000000003</c:v>
                </c:pt>
                <c:pt idx="18">
                  <c:v>43.388767000000001</c:v>
                </c:pt>
                <c:pt idx="19">
                  <c:v>47.159948</c:v>
                </c:pt>
                <c:pt idx="20">
                  <c:v>45.772016999999998</c:v>
                </c:pt>
                <c:pt idx="21">
                  <c:v>44.317433000000001</c:v>
                </c:pt>
                <c:pt idx="22">
                  <c:v>40.984302999999997</c:v>
                </c:pt>
                <c:pt idx="23">
                  <c:v>42.759405000000001</c:v>
                </c:pt>
                <c:pt idx="24">
                  <c:v>44.845035000000003</c:v>
                </c:pt>
                <c:pt idx="25">
                  <c:v>39.706701000000002</c:v>
                </c:pt>
                <c:pt idx="26">
                  <c:v>47.781933000000002</c:v>
                </c:pt>
                <c:pt idx="27">
                  <c:v>41.876334</c:v>
                </c:pt>
                <c:pt idx="28">
                  <c:v>44.020249</c:v>
                </c:pt>
                <c:pt idx="29">
                  <c:v>42.239888000000001</c:v>
                </c:pt>
                <c:pt idx="30">
                  <c:v>46.958624999999998</c:v>
                </c:pt>
                <c:pt idx="31">
                  <c:v>48.646165000000003</c:v>
                </c:pt>
                <c:pt idx="32">
                  <c:v>45.458542000000001</c:v>
                </c:pt>
                <c:pt idx="33">
                  <c:v>44.760317999999998</c:v>
                </c:pt>
                <c:pt idx="34">
                  <c:v>42.903666999999999</c:v>
                </c:pt>
                <c:pt idx="35">
                  <c:v>43.840071999999999</c:v>
                </c:pt>
                <c:pt idx="36">
                  <c:v>45.803417860000003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C96-A6B6-BC308F90DDF8}"/>
            </c:ext>
          </c:extLst>
        </c:ser>
        <c:ser>
          <c:idx val="2"/>
          <c:order val="2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'32'!$D$34:$D$93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45.803417860000003</c:v>
                </c:pt>
                <c:pt idx="37">
                  <c:v>42.229939999999999</c:v>
                </c:pt>
                <c:pt idx="38">
                  <c:v>46.774900000000002</c:v>
                </c:pt>
                <c:pt idx="39">
                  <c:v>41.086129999999997</c:v>
                </c:pt>
                <c:pt idx="40">
                  <c:v>43.515389999999996</c:v>
                </c:pt>
                <c:pt idx="41">
                  <c:v>42.755209999999998</c:v>
                </c:pt>
                <c:pt idx="42">
                  <c:v>43.224769999999999</c:v>
                </c:pt>
                <c:pt idx="43">
                  <c:v>46.456600000000002</c:v>
                </c:pt>
                <c:pt idx="44">
                  <c:v>41.77805</c:v>
                </c:pt>
                <c:pt idx="45">
                  <c:v>43.069719999999997</c:v>
                </c:pt>
                <c:pt idx="46">
                  <c:v>41.836300000000001</c:v>
                </c:pt>
                <c:pt idx="47">
                  <c:v>40.983820000000001</c:v>
                </c:pt>
                <c:pt idx="48">
                  <c:v>45.218589999999999</c:v>
                </c:pt>
                <c:pt idx="49">
                  <c:v>40.256329999999998</c:v>
                </c:pt>
                <c:pt idx="50">
                  <c:v>44.251559999999998</c:v>
                </c:pt>
                <c:pt idx="51">
                  <c:v>38.693199999999997</c:v>
                </c:pt>
                <c:pt idx="52">
                  <c:v>41.46546</c:v>
                </c:pt>
                <c:pt idx="53">
                  <c:v>41.087330000000001</c:v>
                </c:pt>
                <c:pt idx="54">
                  <c:v>41.862499999999997</c:v>
                </c:pt>
                <c:pt idx="55">
                  <c:v>45.178260000000002</c:v>
                </c:pt>
                <c:pt idx="56">
                  <c:v>40.590649999999997</c:v>
                </c:pt>
                <c:pt idx="57">
                  <c:v>41.931040000000003</c:v>
                </c:pt>
                <c:pt idx="58">
                  <c:v>40.661729999999999</c:v>
                </c:pt>
                <c:pt idx="59">
                  <c:v>39.629170000000002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5-4C96-A6B6-BC308F90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2736"/>
        <c:axId val="-975112192"/>
      </c:lineChart>
      <c:catAx>
        <c:axId val="-97511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1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12192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736"/>
        <c:crosses val="autoZero"/>
        <c:crossBetween val="midCat"/>
        <c:majorUnit val="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419098</xdr:colOff>
      <xdr:row>3</xdr:row>
      <xdr:rowOff>168221</xdr:rowOff>
    </xdr:from>
    <xdr:to>
      <xdr:col>9</xdr:col>
      <xdr:colOff>224788</xdr:colOff>
      <xdr:row>20</xdr:row>
      <xdr:rowOff>116528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D01EF9B-9DB6-41CE-AAAC-8DA681EEB84E}"/>
            </a:ext>
          </a:extLst>
        </xdr:cNvPr>
        <xdr:cNvGrpSpPr/>
      </xdr:nvGrpSpPr>
      <xdr:grpSpPr>
        <a:xfrm>
          <a:off x="1038223" y="749246"/>
          <a:ext cx="5120640" cy="3186807"/>
          <a:chOff x="628649" y="685746"/>
          <a:chExt cx="5448300" cy="318633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399C129-836B-B60E-274B-030758F1AE7C}"/>
              </a:ext>
            </a:extLst>
          </xdr:cNvPr>
          <xdr:cNvGraphicFramePr>
            <a:graphicFrameLocks/>
          </xdr:cNvGraphicFramePr>
        </xdr:nvGraphicFramePr>
        <xdr:xfrm>
          <a:off x="3352602" y="685800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9A2FBE45-CBFD-9162-AD4D-3EEBE5AAB46D}"/>
              </a:ext>
            </a:extLst>
          </xdr:cNvPr>
          <xdr:cNvGraphicFramePr>
            <a:graphicFrameLocks/>
          </xdr:cNvGraphicFramePr>
        </xdr:nvGraphicFramePr>
        <xdr:xfrm>
          <a:off x="637848" y="685746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0">
        <xdr:nvSpPr>
          <xdr:cNvPr id="5" name="TextBox 2">
            <a:extLst>
              <a:ext uri="{FF2B5EF4-FFF2-40B4-BE49-F238E27FC236}">
                <a16:creationId xmlns:a16="http://schemas.microsoft.com/office/drawing/2014/main" id="{7FDAB714-F402-0CAF-623F-7FFCB74A2CD1}"/>
              </a:ext>
            </a:extLst>
          </xdr:cNvPr>
          <xdr:cNvSpPr txBox="1"/>
        </xdr:nvSpPr>
        <xdr:spPr>
          <a:xfrm>
            <a:off x="628649" y="3607424"/>
            <a:ext cx="5409565" cy="2327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45720" rIns="45720" rtlCol="0" anchor="t">
            <a:noAutofit/>
          </a:bodyPr>
          <a:lstStyle/>
          <a:p>
            <a:fld id="{7EF8E3B6-523F-4EE3-9E3C-B987A9D55CCB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0.14947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830" y="0"/>
          <a:ext cx="26165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0.53672</cdr:x>
      <cdr:y>0.57047</cdr:y>
    </cdr:from>
    <cdr:to>
      <cdr:x>0.93824</cdr:x>
      <cdr:y>0.80694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17220" y="1723394"/>
          <a:ext cx="1060222" cy="714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Western region</a:t>
          </a:r>
          <a:endParaRPr lang="en-US" sz="900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Interior region</a:t>
          </a:r>
          <a:endParaRPr lang="en-US" sz="1000" b="1" baseline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0.52693</cdr:x>
      <cdr:y>0.14314</cdr:y>
    </cdr:from>
    <cdr:to>
      <cdr:x>0.85679</cdr:x>
      <cdr:y>0.22151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349207" y="456142"/>
          <a:ext cx="844608" cy="24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0.86614</cdr:x>
      <cdr:y>0</cdr:y>
    </cdr:from>
    <cdr:to>
      <cdr:x>1</cdr:x>
      <cdr:y>0.09125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45247746-C3DF-4C2B-4855-EFBCEB66B2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17758" y="0"/>
          <a:ext cx="342747" cy="29079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0.13393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0.72332</cdr:y>
    </cdr:from>
    <cdr:to>
      <cdr:x>0.11325</cdr:x>
      <cdr:y>0.86915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A903EBC-49F9-3DD3-99A7-A2F7F2B0129F}"/>
            </a:ext>
          </a:extLst>
        </cdr:cNvPr>
        <cdr:cNvSpPr txBox="1"/>
      </cdr:nvSpPr>
      <cdr:spPr>
        <a:xfrm xmlns:a="http://schemas.openxmlformats.org/drawingml/2006/main">
          <a:off x="0" y="2305050"/>
          <a:ext cx="289985" cy="4647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5">
          <cell r="I25">
            <v>2024</v>
          </cell>
          <cell r="J25">
            <v>2025</v>
          </cell>
          <cell r="K25">
            <v>2026</v>
          </cell>
          <cell r="L25">
            <v>2027</v>
          </cell>
        </row>
        <row r="26">
          <cell r="B26" t="str">
            <v>Western region</v>
          </cell>
          <cell r="I26">
            <v>-47.521409000000006</v>
          </cell>
          <cell r="J26">
            <v>13.149777999999969</v>
          </cell>
          <cell r="K26">
            <v>-3.736613699999964</v>
          </cell>
          <cell r="L26">
            <v>-17.064531299999999</v>
          </cell>
        </row>
        <row r="27">
          <cell r="B27" t="str">
            <v>Appalachian region</v>
          </cell>
          <cell r="I27">
            <v>-7.5197589999999934</v>
          </cell>
          <cell r="J27">
            <v>5.5546070000000043</v>
          </cell>
          <cell r="K27">
            <v>-7.4959374000000025</v>
          </cell>
          <cell r="L27">
            <v>-5.556559999999422E-2</v>
          </cell>
        </row>
        <row r="28">
          <cell r="B28" t="str">
            <v>Interior region</v>
          </cell>
          <cell r="I28">
            <v>-10.372524999999996</v>
          </cell>
          <cell r="J28">
            <v>1.7928200000000061</v>
          </cell>
          <cell r="K28">
            <v>-2.2907519999999977</v>
          </cell>
          <cell r="L28">
            <v>-1.568279000000004</v>
          </cell>
        </row>
        <row r="29">
          <cell r="B29" t="str">
            <v>Total production</v>
          </cell>
          <cell r="I29">
            <v>-65.413692999999995</v>
          </cell>
          <cell r="J29">
            <v>20.49720499999998</v>
          </cell>
          <cell r="K29">
            <v>-13.523303099999964</v>
          </cell>
          <cell r="L29">
            <v>-18.688375899999997</v>
          </cell>
        </row>
        <row r="33">
          <cell r="E33" t="str">
            <v>annual average</v>
          </cell>
        </row>
        <row r="34">
          <cell r="A34">
            <v>2023</v>
          </cell>
          <cell r="C34">
            <v>51.052731999999999</v>
          </cell>
          <cell r="D34" t="e">
            <v>#N/A</v>
          </cell>
        </row>
        <row r="35">
          <cell r="A35">
            <v>2023</v>
          </cell>
          <cell r="C35">
            <v>45.750903999999998</v>
          </cell>
          <cell r="D35" t="e">
            <v>#N/A</v>
          </cell>
          <cell r="E35">
            <v>48.162834750000002</v>
          </cell>
        </row>
        <row r="36">
          <cell r="A36">
            <v>2023</v>
          </cell>
          <cell r="C36">
            <v>52.027268999999997</v>
          </cell>
          <cell r="D36" t="e">
            <v>#N/A</v>
          </cell>
          <cell r="E36">
            <v>48.162834750000002</v>
          </cell>
        </row>
        <row r="37">
          <cell r="A37">
            <v>2023</v>
          </cell>
          <cell r="C37">
            <v>47.006179000000003</v>
          </cell>
          <cell r="D37" t="e">
            <v>#N/A</v>
          </cell>
          <cell r="E37">
            <v>48.162834750000002</v>
          </cell>
        </row>
        <row r="38">
          <cell r="A38">
            <v>2023</v>
          </cell>
          <cell r="C38">
            <v>48.262134000000003</v>
          </cell>
          <cell r="D38" t="e">
            <v>#N/A</v>
          </cell>
          <cell r="E38">
            <v>48.162834750000002</v>
          </cell>
        </row>
        <row r="39">
          <cell r="A39">
            <v>2023</v>
          </cell>
          <cell r="C39">
            <v>47.18356</v>
          </cell>
          <cell r="D39" t="e">
            <v>#N/A</v>
          </cell>
          <cell r="E39">
            <v>48.162834750000002</v>
          </cell>
        </row>
        <row r="40">
          <cell r="A40">
            <v>2023</v>
          </cell>
          <cell r="C40">
            <v>46.594642999999998</v>
          </cell>
          <cell r="D40" t="e">
            <v>#N/A</v>
          </cell>
          <cell r="E40">
            <v>48.162834750000002</v>
          </cell>
        </row>
        <row r="41">
          <cell r="A41">
            <v>2023</v>
          </cell>
          <cell r="C41">
            <v>50.624502999999997</v>
          </cell>
          <cell r="D41" t="e">
            <v>#N/A</v>
          </cell>
          <cell r="E41">
            <v>48.162834750000002</v>
          </cell>
        </row>
        <row r="42">
          <cell r="A42">
            <v>2023</v>
          </cell>
          <cell r="C42">
            <v>48.619798000000003</v>
          </cell>
          <cell r="D42" t="e">
            <v>#N/A</v>
          </cell>
          <cell r="E42">
            <v>48.162834750000002</v>
          </cell>
        </row>
        <row r="43">
          <cell r="A43">
            <v>2023</v>
          </cell>
          <cell r="C43">
            <v>47.602803999999999</v>
          </cell>
          <cell r="D43" t="e">
            <v>#N/A</v>
          </cell>
          <cell r="E43">
            <v>48.162834750000002</v>
          </cell>
        </row>
        <row r="44">
          <cell r="A44">
            <v>2023</v>
          </cell>
          <cell r="C44">
            <v>47.518639</v>
          </cell>
          <cell r="D44" t="e">
            <v>#N/A</v>
          </cell>
          <cell r="E44">
            <v>48.162834750000002</v>
          </cell>
        </row>
        <row r="45">
          <cell r="A45">
            <v>2023</v>
          </cell>
          <cell r="C45">
            <v>45.710852000000003</v>
          </cell>
          <cell r="D45" t="e">
            <v>#N/A</v>
          </cell>
        </row>
        <row r="46">
          <cell r="A46">
            <v>2024</v>
          </cell>
          <cell r="C46">
            <v>44.060189000000001</v>
          </cell>
          <cell r="D46" t="e">
            <v>#N/A</v>
          </cell>
        </row>
        <row r="47">
          <cell r="A47">
            <v>2024</v>
          </cell>
          <cell r="C47">
            <v>44.018887999999997</v>
          </cell>
          <cell r="D47" t="e">
            <v>#N/A</v>
          </cell>
          <cell r="E47">
            <v>42.711693666666669</v>
          </cell>
        </row>
        <row r="48">
          <cell r="A48">
            <v>2024</v>
          </cell>
          <cell r="C48">
            <v>41.815978999999999</v>
          </cell>
          <cell r="D48" t="e">
            <v>#N/A</v>
          </cell>
          <cell r="E48">
            <v>42.711693666666669</v>
          </cell>
        </row>
        <row r="49">
          <cell r="A49">
            <v>2024</v>
          </cell>
          <cell r="C49">
            <v>35.763852999999997</v>
          </cell>
          <cell r="D49" t="e">
            <v>#N/A</v>
          </cell>
          <cell r="E49">
            <v>42.711693666666669</v>
          </cell>
        </row>
        <row r="50">
          <cell r="A50">
            <v>2024</v>
          </cell>
          <cell r="C50">
            <v>39.430148000000003</v>
          </cell>
          <cell r="D50" t="e">
            <v>#N/A</v>
          </cell>
          <cell r="E50">
            <v>42.711693666666669</v>
          </cell>
        </row>
        <row r="51">
          <cell r="A51">
            <v>2024</v>
          </cell>
          <cell r="C51">
            <v>43.069394000000003</v>
          </cell>
          <cell r="D51" t="e">
            <v>#N/A</v>
          </cell>
          <cell r="E51">
            <v>42.711693666666669</v>
          </cell>
        </row>
        <row r="52">
          <cell r="A52">
            <v>2024</v>
          </cell>
          <cell r="C52">
            <v>43.388767000000001</v>
          </cell>
          <cell r="D52" t="e">
            <v>#N/A</v>
          </cell>
          <cell r="E52">
            <v>42.711693666666669</v>
          </cell>
        </row>
        <row r="53">
          <cell r="A53">
            <v>2024</v>
          </cell>
          <cell r="C53">
            <v>47.159948</v>
          </cell>
          <cell r="D53" t="e">
            <v>#N/A</v>
          </cell>
          <cell r="E53">
            <v>42.711693666666669</v>
          </cell>
        </row>
        <row r="54">
          <cell r="A54">
            <v>2024</v>
          </cell>
          <cell r="C54">
            <v>45.772016999999998</v>
          </cell>
          <cell r="D54" t="e">
            <v>#N/A</v>
          </cell>
          <cell r="E54">
            <v>42.711693666666669</v>
          </cell>
        </row>
        <row r="55">
          <cell r="A55">
            <v>2024</v>
          </cell>
          <cell r="C55">
            <v>44.317433000000001</v>
          </cell>
          <cell r="D55" t="e">
            <v>#N/A</v>
          </cell>
          <cell r="E55">
            <v>42.711693666666669</v>
          </cell>
        </row>
        <row r="56">
          <cell r="A56">
            <v>2024</v>
          </cell>
          <cell r="C56">
            <v>40.984302999999997</v>
          </cell>
          <cell r="D56" t="e">
            <v>#N/A</v>
          </cell>
          <cell r="E56">
            <v>42.711693666666669</v>
          </cell>
        </row>
        <row r="57">
          <cell r="A57">
            <v>2024</v>
          </cell>
          <cell r="C57">
            <v>42.759405000000001</v>
          </cell>
          <cell r="D57" t="e">
            <v>#N/A</v>
          </cell>
        </row>
        <row r="58">
          <cell r="A58">
            <v>2025</v>
          </cell>
          <cell r="C58">
            <v>44.845035000000003</v>
          </cell>
          <cell r="D58" t="e">
            <v>#N/A</v>
          </cell>
        </row>
        <row r="59">
          <cell r="A59">
            <v>2025</v>
          </cell>
          <cell r="C59">
            <v>39.706701000000002</v>
          </cell>
          <cell r="D59" t="e">
            <v>#N/A</v>
          </cell>
          <cell r="E59">
            <v>44.419794083333329</v>
          </cell>
        </row>
        <row r="60">
          <cell r="A60">
            <v>2025</v>
          </cell>
          <cell r="C60">
            <v>47.781933000000002</v>
          </cell>
          <cell r="D60" t="e">
            <v>#N/A</v>
          </cell>
          <cell r="E60">
            <v>44.419794083333329</v>
          </cell>
        </row>
        <row r="61">
          <cell r="A61">
            <v>2025</v>
          </cell>
          <cell r="C61">
            <v>41.876334</v>
          </cell>
          <cell r="D61" t="e">
            <v>#N/A</v>
          </cell>
          <cell r="E61">
            <v>44.419794083333329</v>
          </cell>
        </row>
        <row r="62">
          <cell r="A62">
            <v>2025</v>
          </cell>
          <cell r="C62">
            <v>44.020249</v>
          </cell>
          <cell r="D62" t="e">
            <v>#N/A</v>
          </cell>
          <cell r="E62">
            <v>44.419794083333329</v>
          </cell>
        </row>
        <row r="63">
          <cell r="A63">
            <v>2025</v>
          </cell>
          <cell r="C63">
            <v>42.239888000000001</v>
          </cell>
          <cell r="D63" t="e">
            <v>#N/A</v>
          </cell>
          <cell r="E63">
            <v>44.419794083333329</v>
          </cell>
        </row>
        <row r="64">
          <cell r="A64">
            <v>2025</v>
          </cell>
          <cell r="C64">
            <v>46.958624999999998</v>
          </cell>
          <cell r="D64" t="e">
            <v>#N/A</v>
          </cell>
          <cell r="E64">
            <v>44.419794083333329</v>
          </cell>
        </row>
        <row r="65">
          <cell r="A65">
            <v>2025</v>
          </cell>
          <cell r="C65">
            <v>48.646165000000003</v>
          </cell>
          <cell r="D65" t="e">
            <v>#N/A</v>
          </cell>
          <cell r="E65">
            <v>44.419794083333329</v>
          </cell>
        </row>
        <row r="66">
          <cell r="A66">
            <v>2025</v>
          </cell>
          <cell r="C66">
            <v>45.458542000000001</v>
          </cell>
          <cell r="D66" t="e">
            <v>#N/A</v>
          </cell>
          <cell r="E66">
            <v>44.419794083333329</v>
          </cell>
        </row>
        <row r="67">
          <cell r="A67">
            <v>2025</v>
          </cell>
          <cell r="C67">
            <v>44.760317999999998</v>
          </cell>
          <cell r="D67" t="e">
            <v>#N/A</v>
          </cell>
          <cell r="E67">
            <v>44.419794083333329</v>
          </cell>
        </row>
        <row r="68">
          <cell r="A68">
            <v>2025</v>
          </cell>
          <cell r="C68">
            <v>42.903666999999999</v>
          </cell>
          <cell r="D68" t="e">
            <v>#N/A</v>
          </cell>
          <cell r="E68">
            <v>44.419794083333329</v>
          </cell>
        </row>
        <row r="69">
          <cell r="A69">
            <v>2025</v>
          </cell>
          <cell r="C69">
            <v>43.840071999999999</v>
          </cell>
          <cell r="D69" t="e">
            <v>#N/A</v>
          </cell>
        </row>
        <row r="70">
          <cell r="A70">
            <v>2026</v>
          </cell>
          <cell r="C70">
            <v>45.803417860000003</v>
          </cell>
          <cell r="D70">
            <v>45.803417860000003</v>
          </cell>
        </row>
        <row r="71">
          <cell r="A71">
            <v>2026</v>
          </cell>
          <cell r="C71" t="e">
            <v>#N/A</v>
          </cell>
          <cell r="D71">
            <v>42.229939999999999</v>
          </cell>
          <cell r="E71">
            <v>43.292853988333327</v>
          </cell>
        </row>
        <row r="72">
          <cell r="A72">
            <v>2026</v>
          </cell>
          <cell r="C72" t="e">
            <v>#N/A</v>
          </cell>
          <cell r="D72">
            <v>46.774900000000002</v>
          </cell>
          <cell r="E72">
            <v>43.292853988333327</v>
          </cell>
        </row>
        <row r="73">
          <cell r="A73">
            <v>2026</v>
          </cell>
          <cell r="C73" t="e">
            <v>#N/A</v>
          </cell>
          <cell r="D73">
            <v>41.086129999999997</v>
          </cell>
          <cell r="E73">
            <v>43.292853988333327</v>
          </cell>
        </row>
        <row r="74">
          <cell r="A74">
            <v>2026</v>
          </cell>
          <cell r="C74" t="e">
            <v>#N/A</v>
          </cell>
          <cell r="D74">
            <v>43.515389999999996</v>
          </cell>
          <cell r="E74">
            <v>43.292853988333327</v>
          </cell>
        </row>
        <row r="75">
          <cell r="A75">
            <v>2026</v>
          </cell>
          <cell r="C75" t="e">
            <v>#N/A</v>
          </cell>
          <cell r="D75">
            <v>42.755209999999998</v>
          </cell>
          <cell r="E75">
            <v>43.292853988333327</v>
          </cell>
        </row>
        <row r="76">
          <cell r="A76">
            <v>2026</v>
          </cell>
          <cell r="C76" t="e">
            <v>#N/A</v>
          </cell>
          <cell r="D76">
            <v>43.224769999999999</v>
          </cell>
          <cell r="E76">
            <v>43.292853988333327</v>
          </cell>
        </row>
        <row r="77">
          <cell r="A77">
            <v>2026</v>
          </cell>
          <cell r="C77" t="e">
            <v>#N/A</v>
          </cell>
          <cell r="D77">
            <v>46.456600000000002</v>
          </cell>
          <cell r="E77">
            <v>43.292853988333327</v>
          </cell>
        </row>
        <row r="78">
          <cell r="A78">
            <v>2026</v>
          </cell>
          <cell r="C78" t="e">
            <v>#N/A</v>
          </cell>
          <cell r="D78">
            <v>41.77805</v>
          </cell>
          <cell r="E78">
            <v>43.292853988333327</v>
          </cell>
        </row>
        <row r="79">
          <cell r="A79">
            <v>2026</v>
          </cell>
          <cell r="C79" t="e">
            <v>#N/A</v>
          </cell>
          <cell r="D79">
            <v>43.069719999999997</v>
          </cell>
          <cell r="E79">
            <v>43.292853988333327</v>
          </cell>
        </row>
        <row r="80">
          <cell r="A80">
            <v>2026</v>
          </cell>
          <cell r="C80" t="e">
            <v>#N/A</v>
          </cell>
          <cell r="D80">
            <v>41.836300000000001</v>
          </cell>
          <cell r="E80">
            <v>43.292853988333327</v>
          </cell>
        </row>
        <row r="81">
          <cell r="A81">
            <v>2026</v>
          </cell>
          <cell r="C81" t="e">
            <v>#N/A</v>
          </cell>
          <cell r="D81">
            <v>40.983820000000001</v>
          </cell>
        </row>
        <row r="82">
          <cell r="A82">
            <v>2027</v>
          </cell>
          <cell r="C82" t="e">
            <v>#N/A</v>
          </cell>
          <cell r="D82">
            <v>45.218589999999999</v>
          </cell>
        </row>
        <row r="83">
          <cell r="A83">
            <v>2027</v>
          </cell>
          <cell r="C83" t="e">
            <v>#N/A</v>
          </cell>
          <cell r="D83">
            <v>40.256329999999998</v>
          </cell>
          <cell r="E83">
            <v>41.735484999999997</v>
          </cell>
        </row>
        <row r="84">
          <cell r="A84">
            <v>2027</v>
          </cell>
          <cell r="C84" t="e">
            <v>#N/A</v>
          </cell>
          <cell r="D84">
            <v>44.251559999999998</v>
          </cell>
          <cell r="E84">
            <v>41.735484999999997</v>
          </cell>
        </row>
        <row r="85">
          <cell r="A85">
            <v>2027</v>
          </cell>
          <cell r="C85" t="e">
            <v>#N/A</v>
          </cell>
          <cell r="D85">
            <v>38.693199999999997</v>
          </cell>
          <cell r="E85">
            <v>41.735484999999997</v>
          </cell>
        </row>
        <row r="86">
          <cell r="A86">
            <v>2027</v>
          </cell>
          <cell r="C86" t="e">
            <v>#N/A</v>
          </cell>
          <cell r="D86">
            <v>41.46546</v>
          </cell>
          <cell r="E86">
            <v>41.735484999999997</v>
          </cell>
        </row>
        <row r="87">
          <cell r="A87">
            <v>2027</v>
          </cell>
          <cell r="C87" t="e">
            <v>#N/A</v>
          </cell>
          <cell r="D87">
            <v>41.087330000000001</v>
          </cell>
          <cell r="E87">
            <v>41.735484999999997</v>
          </cell>
        </row>
        <row r="88">
          <cell r="A88">
            <v>2027</v>
          </cell>
          <cell r="C88" t="e">
            <v>#N/A</v>
          </cell>
          <cell r="D88">
            <v>41.862499999999997</v>
          </cell>
          <cell r="E88">
            <v>41.735484999999997</v>
          </cell>
        </row>
        <row r="89">
          <cell r="A89">
            <v>2027</v>
          </cell>
          <cell r="C89" t="e">
            <v>#N/A</v>
          </cell>
          <cell r="D89">
            <v>45.178260000000002</v>
          </cell>
          <cell r="E89">
            <v>41.735484999999997</v>
          </cell>
        </row>
        <row r="90">
          <cell r="A90">
            <v>2027</v>
          </cell>
          <cell r="C90" t="e">
            <v>#N/A</v>
          </cell>
          <cell r="D90">
            <v>40.590649999999997</v>
          </cell>
          <cell r="E90">
            <v>41.735484999999997</v>
          </cell>
        </row>
        <row r="91">
          <cell r="A91">
            <v>2027</v>
          </cell>
          <cell r="C91" t="e">
            <v>#N/A</v>
          </cell>
          <cell r="D91">
            <v>41.931040000000003</v>
          </cell>
          <cell r="E91">
            <v>41.735484999999997</v>
          </cell>
        </row>
        <row r="92">
          <cell r="A92">
            <v>2027</v>
          </cell>
          <cell r="C92" t="e">
            <v>#N/A</v>
          </cell>
          <cell r="D92">
            <v>40.661729999999999</v>
          </cell>
          <cell r="E92">
            <v>41.735484999999997</v>
          </cell>
        </row>
        <row r="93">
          <cell r="A93">
            <v>2027</v>
          </cell>
          <cell r="C93" t="e">
            <v>#N/A</v>
          </cell>
          <cell r="D93">
            <v>39.629170000000002</v>
          </cell>
        </row>
        <row r="98">
          <cell r="B98" t="str">
            <v>Forecast</v>
          </cell>
        </row>
        <row r="99">
          <cell r="A99">
            <v>2.5</v>
          </cell>
          <cell r="B99">
            <v>-200</v>
          </cell>
        </row>
        <row r="100">
          <cell r="A100">
            <v>2.5</v>
          </cell>
          <cell r="B100">
            <v>70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4538-4763-4297-8C0B-15E75A61647A}">
  <dimension ref="A2:AB141"/>
  <sheetViews>
    <sheetView tabSelected="1" zoomScaleNormal="100" workbookViewId="0"/>
  </sheetViews>
  <sheetFormatPr defaultColWidth="9.28515625" defaultRowHeight="15" x14ac:dyDescent="0.25"/>
  <cols>
    <col min="1" max="1" width="9.28515625" style="1"/>
    <col min="2" max="2" width="14.7109375" style="1" customWidth="1"/>
    <col min="3" max="13" width="9.28515625" style="1"/>
    <col min="14" max="15" width="9.28515625" style="2"/>
    <col min="16" max="16" width="9.28515625" style="1"/>
    <col min="17" max="17" width="16.7109375" style="1" customWidth="1"/>
    <col min="18" max="18" width="15.5703125" style="1" customWidth="1"/>
    <col min="19" max="26" width="9.28515625" style="1"/>
    <col min="27" max="28" width="9.28515625" style="2"/>
    <col min="29" max="16384" width="9.28515625" style="1"/>
  </cols>
  <sheetData>
    <row r="2" spans="1:18" ht="15.75" x14ac:dyDescent="0.25">
      <c r="A2" s="3" t="s">
        <v>0</v>
      </c>
      <c r="L2" s="2"/>
    </row>
    <row r="3" spans="1:18" x14ac:dyDescent="0.25">
      <c r="A3" s="4"/>
      <c r="L3" s="2"/>
      <c r="Q3" s="5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L4" s="2"/>
      <c r="Q4" s="5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L5" s="2"/>
      <c r="Q5" s="7" t="s">
        <v>1</v>
      </c>
      <c r="R5" s="8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Q6" s="9" t="s">
        <v>2</v>
      </c>
      <c r="R6" s="10" t="s">
        <v>3</v>
      </c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Q7" s="11" t="s">
        <v>4</v>
      </c>
      <c r="R7" s="12" t="s">
        <v>5</v>
      </c>
    </row>
    <row r="8" spans="1:18" x14ac:dyDescent="0.25">
      <c r="B8" s="6"/>
      <c r="C8" s="6"/>
      <c r="D8" s="6"/>
      <c r="E8" s="6"/>
      <c r="F8" s="6"/>
      <c r="G8" s="6"/>
      <c r="H8" s="6"/>
      <c r="I8" s="6"/>
      <c r="J8" s="6"/>
      <c r="Q8" s="11" t="s">
        <v>6</v>
      </c>
      <c r="R8" s="12" t="s">
        <v>7</v>
      </c>
    </row>
    <row r="9" spans="1:18" x14ac:dyDescent="0.25">
      <c r="B9" s="6"/>
      <c r="C9" s="6"/>
      <c r="D9" s="6"/>
      <c r="E9" s="6"/>
      <c r="F9" s="6"/>
      <c r="G9" s="6"/>
      <c r="H9" s="6"/>
      <c r="I9" s="6"/>
      <c r="J9" s="6"/>
      <c r="Q9" s="13" t="s">
        <v>8</v>
      </c>
      <c r="R9" s="14" t="s">
        <v>9</v>
      </c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  <c r="R10" s="15"/>
    </row>
    <row r="11" spans="1:18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1:18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1:18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8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8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8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1:12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1:12" x14ac:dyDescent="0.25">
      <c r="B19" s="6"/>
      <c r="C19" s="6"/>
      <c r="D19" s="6"/>
      <c r="E19" s="6"/>
      <c r="F19" s="6"/>
      <c r="G19" s="16"/>
      <c r="H19" s="16"/>
      <c r="I19" s="6"/>
      <c r="J19" s="6"/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1:12" x14ac:dyDescent="0.25">
      <c r="B22" s="6"/>
      <c r="C22" s="6"/>
      <c r="D22" s="6"/>
      <c r="E22" s="6"/>
      <c r="F22" s="6"/>
      <c r="G22" s="6"/>
      <c r="H22" s="6"/>
      <c r="I22" s="6"/>
      <c r="J22" s="6"/>
    </row>
    <row r="24" spans="1:12" x14ac:dyDescent="0.25">
      <c r="A24" s="2"/>
      <c r="B24" s="2"/>
      <c r="C24" s="17" t="s">
        <v>10</v>
      </c>
      <c r="D24" s="17"/>
      <c r="E24" s="17"/>
      <c r="F24" s="17"/>
      <c r="G24" s="17"/>
      <c r="H24" s="18"/>
      <c r="I24" s="17" t="s">
        <v>11</v>
      </c>
      <c r="J24" s="17"/>
      <c r="K24" s="17"/>
      <c r="L24" s="17"/>
    </row>
    <row r="25" spans="1:12" x14ac:dyDescent="0.25">
      <c r="A25" s="2"/>
      <c r="B25" s="19"/>
      <c r="C25" s="20">
        <v>2023</v>
      </c>
      <c r="D25" s="20">
        <v>2024</v>
      </c>
      <c r="E25" s="20">
        <v>2025</v>
      </c>
      <c r="F25" s="20">
        <v>2026</v>
      </c>
      <c r="G25" s="20">
        <v>2027</v>
      </c>
      <c r="H25" s="18"/>
      <c r="I25" s="20">
        <v>2024</v>
      </c>
      <c r="J25" s="20">
        <v>2025</v>
      </c>
      <c r="K25" s="20">
        <v>2026</v>
      </c>
      <c r="L25" s="20">
        <v>2027</v>
      </c>
    </row>
    <row r="26" spans="1:12" x14ac:dyDescent="0.25">
      <c r="A26" s="2"/>
      <c r="B26" s="21" t="s">
        <v>2</v>
      </c>
      <c r="C26" s="22">
        <v>318.70849600000003</v>
      </c>
      <c r="D26" s="22">
        <v>271.18708700000002</v>
      </c>
      <c r="E26" s="22">
        <v>284.33686499999999</v>
      </c>
      <c r="F26" s="22">
        <v>280.60025130000002</v>
      </c>
      <c r="G26" s="22">
        <v>263.53572000000003</v>
      </c>
      <c r="H26" s="2"/>
      <c r="I26" s="23">
        <f t="shared" ref="I26:L28" si="0">D26-C26</f>
        <v>-47.521409000000006</v>
      </c>
      <c r="J26" s="23">
        <f t="shared" si="0"/>
        <v>13.149777999999969</v>
      </c>
      <c r="K26" s="23">
        <f t="shared" si="0"/>
        <v>-3.736613699999964</v>
      </c>
      <c r="L26" s="23">
        <f t="shared" si="0"/>
        <v>-17.064531299999999</v>
      </c>
    </row>
    <row r="27" spans="1:12" x14ac:dyDescent="0.25">
      <c r="A27" s="2"/>
      <c r="B27" s="21" t="s">
        <v>4</v>
      </c>
      <c r="C27" s="22">
        <v>165.57101499999999</v>
      </c>
      <c r="D27" s="22">
        <v>158.051256</v>
      </c>
      <c r="E27" s="22">
        <v>163.605863</v>
      </c>
      <c r="F27" s="22">
        <v>156.1099256</v>
      </c>
      <c r="G27" s="22">
        <v>156.05436</v>
      </c>
      <c r="H27" s="2"/>
      <c r="I27" s="23">
        <f t="shared" si="0"/>
        <v>-7.5197589999999934</v>
      </c>
      <c r="J27" s="23">
        <f t="shared" si="0"/>
        <v>5.5546070000000043</v>
      </c>
      <c r="K27" s="23">
        <f t="shared" si="0"/>
        <v>-7.4959374000000025</v>
      </c>
      <c r="L27" s="23">
        <f t="shared" si="0"/>
        <v>-5.556559999999422E-2</v>
      </c>
    </row>
    <row r="28" spans="1:12" x14ac:dyDescent="0.25">
      <c r="A28" s="2"/>
      <c r="B28" s="21" t="s">
        <v>6</v>
      </c>
      <c r="C28" s="22">
        <v>93.674505999999994</v>
      </c>
      <c r="D28" s="22">
        <v>83.301980999999998</v>
      </c>
      <c r="E28" s="22">
        <v>85.094801000000004</v>
      </c>
      <c r="F28" s="22">
        <v>82.804049000000006</v>
      </c>
      <c r="G28" s="22">
        <v>81.235770000000002</v>
      </c>
      <c r="H28" s="2"/>
      <c r="I28" s="23">
        <f t="shared" si="0"/>
        <v>-10.372524999999996</v>
      </c>
      <c r="J28" s="23">
        <f t="shared" si="0"/>
        <v>1.7928200000000061</v>
      </c>
      <c r="K28" s="23">
        <f t="shared" si="0"/>
        <v>-2.2907519999999977</v>
      </c>
      <c r="L28" s="23">
        <f t="shared" si="0"/>
        <v>-1.568279000000004</v>
      </c>
    </row>
    <row r="29" spans="1:12" x14ac:dyDescent="0.25">
      <c r="A29" s="2"/>
      <c r="B29" s="24" t="s">
        <v>8</v>
      </c>
      <c r="C29" s="25">
        <v>577.95401700000002</v>
      </c>
      <c r="D29" s="25">
        <v>512.54032400000006</v>
      </c>
      <c r="E29" s="25">
        <v>533.03752899999995</v>
      </c>
      <c r="F29" s="25">
        <v>519.51424789999999</v>
      </c>
      <c r="G29" s="25">
        <v>500.82582000000002</v>
      </c>
      <c r="H29" s="19"/>
      <c r="I29" s="26">
        <f>+SUM(I26:I28)</f>
        <v>-65.413692999999995</v>
      </c>
      <c r="J29" s="26">
        <f>+SUM(J26:J28)</f>
        <v>20.49720499999998</v>
      </c>
      <c r="K29" s="26">
        <f>+SUM(K26:K28)</f>
        <v>-13.523303099999964</v>
      </c>
      <c r="L29" s="26">
        <f>+SUM(L26:L28)</f>
        <v>-18.688375899999997</v>
      </c>
    </row>
    <row r="30" spans="1:12" x14ac:dyDescent="0.25">
      <c r="A30" s="27" t="s">
        <v>12</v>
      </c>
      <c r="B30" s="2"/>
      <c r="C30" s="2"/>
      <c r="D30" s="21"/>
      <c r="E30" s="2"/>
      <c r="F30" s="2"/>
      <c r="G30" s="2"/>
      <c r="H30" s="2"/>
      <c r="I30" s="21"/>
      <c r="J30" s="28"/>
      <c r="K30" s="28"/>
      <c r="L30" s="28"/>
    </row>
    <row r="32" spans="1:12" x14ac:dyDescent="0.25">
      <c r="E32" s="29"/>
    </row>
    <row r="33" spans="1:7" x14ac:dyDescent="0.25">
      <c r="A33" s="30"/>
      <c r="B33" s="30"/>
      <c r="C33" s="30" t="s">
        <v>13</v>
      </c>
      <c r="D33" s="30" t="s">
        <v>14</v>
      </c>
      <c r="E33" s="31" t="s">
        <v>15</v>
      </c>
      <c r="F33" s="31" t="s">
        <v>16</v>
      </c>
    </row>
    <row r="34" spans="1:7" x14ac:dyDescent="0.25">
      <c r="A34" s="30">
        <f t="shared" ref="A34:A93" si="1">YEAR(B34)</f>
        <v>2023</v>
      </c>
      <c r="B34" s="32">
        <v>44927</v>
      </c>
      <c r="C34" s="33">
        <v>51.052731999999999</v>
      </c>
      <c r="D34" s="34" t="e">
        <v>#N/A</v>
      </c>
      <c r="E34" s="35"/>
      <c r="F34" s="35">
        <v>51.052731999999999</v>
      </c>
      <c r="G34" s="36"/>
    </row>
    <row r="35" spans="1:7" x14ac:dyDescent="0.25">
      <c r="A35" s="30">
        <f t="shared" si="1"/>
        <v>2023</v>
      </c>
      <c r="B35" s="32">
        <v>44958</v>
      </c>
      <c r="C35" s="33">
        <v>45.750903999999998</v>
      </c>
      <c r="D35" s="34" t="e">
        <v>#N/A</v>
      </c>
      <c r="E35" s="37">
        <f>AVERAGEIF($A$34:$A$45,A35,$F$34:$F$45)</f>
        <v>48.162834750000002</v>
      </c>
      <c r="F35" s="35">
        <v>45.750903999999998</v>
      </c>
      <c r="G35" s="36"/>
    </row>
    <row r="36" spans="1:7" x14ac:dyDescent="0.25">
      <c r="A36" s="30">
        <f t="shared" si="1"/>
        <v>2023</v>
      </c>
      <c r="B36" s="32">
        <v>44986</v>
      </c>
      <c r="C36" s="33">
        <v>52.027268999999997</v>
      </c>
      <c r="D36" s="34" t="e">
        <v>#N/A</v>
      </c>
      <c r="E36" s="37">
        <f>AVERAGEIF($A$34:$A$45,A36,$F$34:$F$45)</f>
        <v>48.162834750000002</v>
      </c>
      <c r="F36" s="35">
        <v>52.027268999999997</v>
      </c>
      <c r="G36" s="38"/>
    </row>
    <row r="37" spans="1:7" x14ac:dyDescent="0.25">
      <c r="A37" s="30">
        <f t="shared" si="1"/>
        <v>2023</v>
      </c>
      <c r="B37" s="32">
        <v>45017</v>
      </c>
      <c r="C37" s="33">
        <v>47.006179000000003</v>
      </c>
      <c r="D37" s="34" t="e">
        <v>#N/A</v>
      </c>
      <c r="E37" s="37">
        <f t="shared" ref="E37:E43" si="2">AVERAGEIF($A$34:$A$45,A37,$F$34:$F$45)</f>
        <v>48.162834750000002</v>
      </c>
      <c r="F37" s="35">
        <v>47.006179000000003</v>
      </c>
      <c r="G37" s="36"/>
    </row>
    <row r="38" spans="1:7" x14ac:dyDescent="0.25">
      <c r="A38" s="30">
        <f t="shared" si="1"/>
        <v>2023</v>
      </c>
      <c r="B38" s="32">
        <v>45047</v>
      </c>
      <c r="C38" s="33">
        <v>48.262134000000003</v>
      </c>
      <c r="D38" s="34" t="e">
        <v>#N/A</v>
      </c>
      <c r="E38" s="37">
        <f t="shared" si="2"/>
        <v>48.162834750000002</v>
      </c>
      <c r="F38" s="35">
        <v>48.262134000000003</v>
      </c>
      <c r="G38" s="36"/>
    </row>
    <row r="39" spans="1:7" x14ac:dyDescent="0.25">
      <c r="A39" s="30">
        <f t="shared" si="1"/>
        <v>2023</v>
      </c>
      <c r="B39" s="32">
        <v>45078</v>
      </c>
      <c r="C39" s="33">
        <v>47.18356</v>
      </c>
      <c r="D39" s="34" t="e">
        <v>#N/A</v>
      </c>
      <c r="E39" s="37">
        <f t="shared" si="2"/>
        <v>48.162834750000002</v>
      </c>
      <c r="F39" s="35">
        <v>47.18356</v>
      </c>
      <c r="G39" s="36"/>
    </row>
    <row r="40" spans="1:7" x14ac:dyDescent="0.25">
      <c r="A40" s="30">
        <f t="shared" si="1"/>
        <v>2023</v>
      </c>
      <c r="B40" s="32">
        <v>45108</v>
      </c>
      <c r="C40" s="33">
        <v>46.594642999999998</v>
      </c>
      <c r="D40" s="34" t="e">
        <v>#N/A</v>
      </c>
      <c r="E40" s="37">
        <f t="shared" si="2"/>
        <v>48.162834750000002</v>
      </c>
      <c r="F40" s="35">
        <v>46.594642999999998</v>
      </c>
      <c r="G40" s="36"/>
    </row>
    <row r="41" spans="1:7" x14ac:dyDescent="0.25">
      <c r="A41" s="30">
        <f t="shared" si="1"/>
        <v>2023</v>
      </c>
      <c r="B41" s="32">
        <v>45139</v>
      </c>
      <c r="C41" s="33">
        <v>50.624502999999997</v>
      </c>
      <c r="D41" s="34" t="e">
        <v>#N/A</v>
      </c>
      <c r="E41" s="37">
        <f t="shared" si="2"/>
        <v>48.162834750000002</v>
      </c>
      <c r="F41" s="35">
        <v>50.624502999999997</v>
      </c>
      <c r="G41" s="36"/>
    </row>
    <row r="42" spans="1:7" x14ac:dyDescent="0.25">
      <c r="A42" s="30">
        <f t="shared" si="1"/>
        <v>2023</v>
      </c>
      <c r="B42" s="32">
        <v>45170</v>
      </c>
      <c r="C42" s="33">
        <v>48.619798000000003</v>
      </c>
      <c r="D42" s="34" t="e">
        <v>#N/A</v>
      </c>
      <c r="E42" s="37">
        <f t="shared" si="2"/>
        <v>48.162834750000002</v>
      </c>
      <c r="F42" s="35">
        <v>48.619798000000003</v>
      </c>
      <c r="G42" s="36"/>
    </row>
    <row r="43" spans="1:7" x14ac:dyDescent="0.25">
      <c r="A43" s="30">
        <f t="shared" si="1"/>
        <v>2023</v>
      </c>
      <c r="B43" s="32">
        <v>45200</v>
      </c>
      <c r="C43" s="33">
        <v>47.602803999999999</v>
      </c>
      <c r="D43" s="34" t="e">
        <v>#N/A</v>
      </c>
      <c r="E43" s="37">
        <f t="shared" si="2"/>
        <v>48.162834750000002</v>
      </c>
      <c r="F43" s="35">
        <v>47.602803999999999</v>
      </c>
      <c r="G43" s="36"/>
    </row>
    <row r="44" spans="1:7" x14ac:dyDescent="0.25">
      <c r="A44" s="30">
        <f t="shared" si="1"/>
        <v>2023</v>
      </c>
      <c r="B44" s="32">
        <v>45231</v>
      </c>
      <c r="C44" s="33">
        <v>47.518639</v>
      </c>
      <c r="D44" s="34" t="e">
        <v>#N/A</v>
      </c>
      <c r="E44" s="37">
        <f>AVERAGEIF($A$34:$A$45,A44,$F$34:$F$45)</f>
        <v>48.162834750000002</v>
      </c>
      <c r="F44" s="35">
        <v>47.518639</v>
      </c>
      <c r="G44" s="36"/>
    </row>
    <row r="45" spans="1:7" x14ac:dyDescent="0.25">
      <c r="A45" s="30">
        <f t="shared" si="1"/>
        <v>2023</v>
      </c>
      <c r="B45" s="32">
        <v>45261</v>
      </c>
      <c r="C45" s="33">
        <v>45.710852000000003</v>
      </c>
      <c r="D45" s="34" t="e">
        <v>#N/A</v>
      </c>
      <c r="E45" s="35"/>
      <c r="F45" s="35">
        <v>45.710852000000003</v>
      </c>
      <c r="G45" s="36"/>
    </row>
    <row r="46" spans="1:7" x14ac:dyDescent="0.25">
      <c r="A46" s="30">
        <f t="shared" si="1"/>
        <v>2024</v>
      </c>
      <c r="B46" s="32">
        <v>45292</v>
      </c>
      <c r="C46" s="33">
        <v>44.060189000000001</v>
      </c>
      <c r="D46" s="34" t="e">
        <v>#N/A</v>
      </c>
      <c r="E46" s="35"/>
      <c r="F46" s="35">
        <v>44.060189000000001</v>
      </c>
      <c r="G46" s="36"/>
    </row>
    <row r="47" spans="1:7" x14ac:dyDescent="0.25">
      <c r="A47" s="30">
        <f t="shared" si="1"/>
        <v>2024</v>
      </c>
      <c r="B47" s="32">
        <v>45323</v>
      </c>
      <c r="C47" s="33">
        <v>44.018887999999997</v>
      </c>
      <c r="D47" s="34" t="e">
        <v>#N/A</v>
      </c>
      <c r="E47" s="35">
        <f t="shared" ref="E47:E56" si="3">AVERAGEIF($A$46:$A$107,A47,$F$46:$F$107)</f>
        <v>42.711693666666669</v>
      </c>
      <c r="F47" s="35">
        <v>44.018887999999997</v>
      </c>
      <c r="G47" s="36"/>
    </row>
    <row r="48" spans="1:7" x14ac:dyDescent="0.25">
      <c r="A48" s="30">
        <f t="shared" si="1"/>
        <v>2024</v>
      </c>
      <c r="B48" s="32">
        <v>45352</v>
      </c>
      <c r="C48" s="33">
        <v>41.815978999999999</v>
      </c>
      <c r="D48" s="34" t="e">
        <v>#N/A</v>
      </c>
      <c r="E48" s="35">
        <f t="shared" si="3"/>
        <v>42.711693666666669</v>
      </c>
      <c r="F48" s="35">
        <v>41.815978999999999</v>
      </c>
      <c r="G48" s="38"/>
    </row>
    <row r="49" spans="1:7" x14ac:dyDescent="0.25">
      <c r="A49" s="30">
        <f t="shared" si="1"/>
        <v>2024</v>
      </c>
      <c r="B49" s="32">
        <v>45383</v>
      </c>
      <c r="C49" s="33">
        <v>35.763852999999997</v>
      </c>
      <c r="D49" s="34" t="e">
        <v>#N/A</v>
      </c>
      <c r="E49" s="35">
        <f t="shared" si="3"/>
        <v>42.711693666666669</v>
      </c>
      <c r="F49" s="35">
        <v>35.763852999999997</v>
      </c>
      <c r="G49" s="36"/>
    </row>
    <row r="50" spans="1:7" x14ac:dyDescent="0.25">
      <c r="A50" s="30">
        <f t="shared" si="1"/>
        <v>2024</v>
      </c>
      <c r="B50" s="32">
        <v>45413</v>
      </c>
      <c r="C50" s="33">
        <v>39.430148000000003</v>
      </c>
      <c r="D50" s="34" t="e">
        <v>#N/A</v>
      </c>
      <c r="E50" s="35">
        <f t="shared" si="3"/>
        <v>42.711693666666669</v>
      </c>
      <c r="F50" s="35">
        <v>39.430148000000003</v>
      </c>
      <c r="G50" s="36"/>
    </row>
    <row r="51" spans="1:7" x14ac:dyDescent="0.25">
      <c r="A51" s="30">
        <f t="shared" si="1"/>
        <v>2024</v>
      </c>
      <c r="B51" s="32">
        <v>45444</v>
      </c>
      <c r="C51" s="33">
        <v>43.069394000000003</v>
      </c>
      <c r="D51" s="34" t="e">
        <v>#N/A</v>
      </c>
      <c r="E51" s="35">
        <f t="shared" si="3"/>
        <v>42.711693666666669</v>
      </c>
      <c r="F51" s="35">
        <v>43.069394000000003</v>
      </c>
      <c r="G51" s="36"/>
    </row>
    <row r="52" spans="1:7" x14ac:dyDescent="0.25">
      <c r="A52" s="30">
        <f t="shared" si="1"/>
        <v>2024</v>
      </c>
      <c r="B52" s="32">
        <v>45474</v>
      </c>
      <c r="C52" s="33">
        <v>43.388767000000001</v>
      </c>
      <c r="D52" s="34" t="e">
        <v>#N/A</v>
      </c>
      <c r="E52" s="35">
        <f t="shared" si="3"/>
        <v>42.711693666666669</v>
      </c>
      <c r="F52" s="35">
        <v>43.388767000000001</v>
      </c>
      <c r="G52" s="36"/>
    </row>
    <row r="53" spans="1:7" x14ac:dyDescent="0.25">
      <c r="A53" s="30">
        <f t="shared" si="1"/>
        <v>2024</v>
      </c>
      <c r="B53" s="32">
        <v>45505</v>
      </c>
      <c r="C53" s="33">
        <v>47.159948</v>
      </c>
      <c r="D53" s="34" t="e">
        <v>#N/A</v>
      </c>
      <c r="E53" s="35">
        <f t="shared" si="3"/>
        <v>42.711693666666669</v>
      </c>
      <c r="F53" s="35">
        <v>47.159948</v>
      </c>
      <c r="G53" s="36"/>
    </row>
    <row r="54" spans="1:7" x14ac:dyDescent="0.25">
      <c r="A54" s="30">
        <f t="shared" si="1"/>
        <v>2024</v>
      </c>
      <c r="B54" s="32">
        <v>45536</v>
      </c>
      <c r="C54" s="33">
        <v>45.772016999999998</v>
      </c>
      <c r="D54" s="34" t="e">
        <v>#N/A</v>
      </c>
      <c r="E54" s="35">
        <f t="shared" si="3"/>
        <v>42.711693666666669</v>
      </c>
      <c r="F54" s="35">
        <v>45.772016999999998</v>
      </c>
      <c r="G54" s="36"/>
    </row>
    <row r="55" spans="1:7" x14ac:dyDescent="0.25">
      <c r="A55" s="30">
        <f t="shared" si="1"/>
        <v>2024</v>
      </c>
      <c r="B55" s="32">
        <v>45566</v>
      </c>
      <c r="C55" s="33">
        <v>44.317433000000001</v>
      </c>
      <c r="D55" s="34" t="e">
        <v>#N/A</v>
      </c>
      <c r="E55" s="35">
        <f t="shared" si="3"/>
        <v>42.711693666666669</v>
      </c>
      <c r="F55" s="35">
        <v>44.317433000000001</v>
      </c>
      <c r="G55" s="36"/>
    </row>
    <row r="56" spans="1:7" x14ac:dyDescent="0.25">
      <c r="A56" s="30">
        <f t="shared" si="1"/>
        <v>2024</v>
      </c>
      <c r="B56" s="32">
        <v>45597</v>
      </c>
      <c r="C56" s="33">
        <v>40.984302999999997</v>
      </c>
      <c r="D56" s="34" t="e">
        <v>#N/A</v>
      </c>
      <c r="E56" s="35">
        <f t="shared" si="3"/>
        <v>42.711693666666669</v>
      </c>
      <c r="F56" s="35">
        <v>40.984302999999997</v>
      </c>
      <c r="G56" s="36"/>
    </row>
    <row r="57" spans="1:7" x14ac:dyDescent="0.25">
      <c r="A57" s="30">
        <f t="shared" si="1"/>
        <v>2024</v>
      </c>
      <c r="B57" s="32">
        <v>45627</v>
      </c>
      <c r="C57" s="33">
        <v>42.759405000000001</v>
      </c>
      <c r="D57" s="34" t="e">
        <v>#N/A</v>
      </c>
      <c r="E57" s="35"/>
      <c r="F57" s="35">
        <v>42.759405000000001</v>
      </c>
      <c r="G57" s="36"/>
    </row>
    <row r="58" spans="1:7" x14ac:dyDescent="0.25">
      <c r="A58" s="30">
        <f t="shared" si="1"/>
        <v>2025</v>
      </c>
      <c r="B58" s="32">
        <v>45658</v>
      </c>
      <c r="C58" s="33">
        <v>44.845035000000003</v>
      </c>
      <c r="D58" s="34" t="e">
        <v>#N/A</v>
      </c>
      <c r="E58" s="35"/>
      <c r="F58" s="35">
        <v>44.845035000000003</v>
      </c>
      <c r="G58" s="36"/>
    </row>
    <row r="59" spans="1:7" x14ac:dyDescent="0.25">
      <c r="A59" s="30">
        <f t="shared" si="1"/>
        <v>2025</v>
      </c>
      <c r="B59" s="32">
        <v>45689</v>
      </c>
      <c r="C59" s="33">
        <v>39.706701000000002</v>
      </c>
      <c r="D59" s="34" t="e">
        <v>#N/A</v>
      </c>
      <c r="E59" s="35">
        <f t="shared" ref="E59:E68" si="4">AVERAGEIF($A$46:$A$107,A59,$F$46:$F$107)</f>
        <v>44.419794083333329</v>
      </c>
      <c r="F59" s="35">
        <v>39.706701000000002</v>
      </c>
      <c r="G59" s="36"/>
    </row>
    <row r="60" spans="1:7" x14ac:dyDescent="0.25">
      <c r="A60" s="30">
        <f t="shared" si="1"/>
        <v>2025</v>
      </c>
      <c r="B60" s="32">
        <v>45717</v>
      </c>
      <c r="C60" s="33">
        <v>47.781933000000002</v>
      </c>
      <c r="D60" s="34" t="e">
        <v>#N/A</v>
      </c>
      <c r="E60" s="35">
        <f t="shared" si="4"/>
        <v>44.419794083333329</v>
      </c>
      <c r="F60" s="35">
        <v>47.781933000000002</v>
      </c>
      <c r="G60" s="38"/>
    </row>
    <row r="61" spans="1:7" x14ac:dyDescent="0.25">
      <c r="A61" s="30">
        <f t="shared" si="1"/>
        <v>2025</v>
      </c>
      <c r="B61" s="32">
        <v>45748</v>
      </c>
      <c r="C61" s="33">
        <v>41.876334</v>
      </c>
      <c r="D61" s="34" t="e">
        <v>#N/A</v>
      </c>
      <c r="E61" s="35">
        <f t="shared" si="4"/>
        <v>44.419794083333329</v>
      </c>
      <c r="F61" s="35">
        <v>41.876334</v>
      </c>
      <c r="G61" s="36"/>
    </row>
    <row r="62" spans="1:7" x14ac:dyDescent="0.25">
      <c r="A62" s="30">
        <f t="shared" si="1"/>
        <v>2025</v>
      </c>
      <c r="B62" s="32">
        <v>45778</v>
      </c>
      <c r="C62" s="33">
        <v>44.020249</v>
      </c>
      <c r="D62" s="34" t="e">
        <v>#N/A</v>
      </c>
      <c r="E62" s="35">
        <f t="shared" si="4"/>
        <v>44.419794083333329</v>
      </c>
      <c r="F62" s="35">
        <v>44.020249</v>
      </c>
      <c r="G62" s="36"/>
    </row>
    <row r="63" spans="1:7" x14ac:dyDescent="0.25">
      <c r="A63" s="30">
        <f t="shared" si="1"/>
        <v>2025</v>
      </c>
      <c r="B63" s="32">
        <v>45809</v>
      </c>
      <c r="C63" s="33">
        <v>42.239888000000001</v>
      </c>
      <c r="D63" s="34" t="e">
        <v>#N/A</v>
      </c>
      <c r="E63" s="35">
        <f t="shared" si="4"/>
        <v>44.419794083333329</v>
      </c>
      <c r="F63" s="35">
        <v>42.239888000000001</v>
      </c>
      <c r="G63" s="36"/>
    </row>
    <row r="64" spans="1:7" x14ac:dyDescent="0.25">
      <c r="A64" s="30">
        <f t="shared" si="1"/>
        <v>2025</v>
      </c>
      <c r="B64" s="32">
        <v>45839</v>
      </c>
      <c r="C64" s="33">
        <v>46.958624999999998</v>
      </c>
      <c r="D64" s="34" t="e">
        <v>#N/A</v>
      </c>
      <c r="E64" s="35">
        <f t="shared" si="4"/>
        <v>44.419794083333329</v>
      </c>
      <c r="F64" s="35">
        <v>46.958624999999998</v>
      </c>
      <c r="G64" s="36"/>
    </row>
    <row r="65" spans="1:7" x14ac:dyDescent="0.25">
      <c r="A65" s="30">
        <f t="shared" si="1"/>
        <v>2025</v>
      </c>
      <c r="B65" s="32">
        <v>45870</v>
      </c>
      <c r="C65" s="33">
        <v>48.646165000000003</v>
      </c>
      <c r="D65" s="34" t="e">
        <v>#N/A</v>
      </c>
      <c r="E65" s="35">
        <f t="shared" si="4"/>
        <v>44.419794083333329</v>
      </c>
      <c r="F65" s="35">
        <v>48.646165000000003</v>
      </c>
      <c r="G65" s="36"/>
    </row>
    <row r="66" spans="1:7" x14ac:dyDescent="0.25">
      <c r="A66" s="30">
        <f t="shared" si="1"/>
        <v>2025</v>
      </c>
      <c r="B66" s="32">
        <v>45901</v>
      </c>
      <c r="C66" s="33">
        <v>45.458542000000001</v>
      </c>
      <c r="D66" s="34" t="e">
        <v>#N/A</v>
      </c>
      <c r="E66" s="35">
        <f t="shared" si="4"/>
        <v>44.419794083333329</v>
      </c>
      <c r="F66" s="35">
        <v>45.458542000000001</v>
      </c>
      <c r="G66" s="36"/>
    </row>
    <row r="67" spans="1:7" x14ac:dyDescent="0.25">
      <c r="A67" s="30">
        <f t="shared" si="1"/>
        <v>2025</v>
      </c>
      <c r="B67" s="32">
        <v>45931</v>
      </c>
      <c r="C67" s="33">
        <v>44.760317999999998</v>
      </c>
      <c r="D67" s="34" t="e">
        <v>#N/A</v>
      </c>
      <c r="E67" s="35">
        <f t="shared" si="4"/>
        <v>44.419794083333329</v>
      </c>
      <c r="F67" s="35">
        <v>44.760317999999998</v>
      </c>
      <c r="G67" s="36"/>
    </row>
    <row r="68" spans="1:7" x14ac:dyDescent="0.25">
      <c r="A68" s="30">
        <f t="shared" si="1"/>
        <v>2025</v>
      </c>
      <c r="B68" s="32">
        <v>45962</v>
      </c>
      <c r="C68" s="33">
        <v>42.903666999999999</v>
      </c>
      <c r="D68" s="34" t="e">
        <v>#N/A</v>
      </c>
      <c r="E68" s="35">
        <f t="shared" si="4"/>
        <v>44.419794083333329</v>
      </c>
      <c r="F68" s="35">
        <v>42.903666999999999</v>
      </c>
      <c r="G68" s="36"/>
    </row>
    <row r="69" spans="1:7" x14ac:dyDescent="0.25">
      <c r="A69" s="30">
        <f t="shared" si="1"/>
        <v>2025</v>
      </c>
      <c r="B69" s="32">
        <v>45992</v>
      </c>
      <c r="C69" s="33">
        <v>43.840071999999999</v>
      </c>
      <c r="D69" s="34" t="e">
        <v>#N/A</v>
      </c>
      <c r="E69" s="35"/>
      <c r="F69" s="35">
        <v>43.840071999999999</v>
      </c>
      <c r="G69" s="36"/>
    </row>
    <row r="70" spans="1:7" x14ac:dyDescent="0.25">
      <c r="A70" s="30">
        <f t="shared" si="1"/>
        <v>2026</v>
      </c>
      <c r="B70" s="32">
        <v>46023</v>
      </c>
      <c r="C70" s="33">
        <v>45.803417860000003</v>
      </c>
      <c r="D70" s="34">
        <v>45.803417860000003</v>
      </c>
      <c r="E70" s="35"/>
      <c r="F70" s="35">
        <v>45.803417860000003</v>
      </c>
      <c r="G70" s="36"/>
    </row>
    <row r="71" spans="1:7" x14ac:dyDescent="0.25">
      <c r="A71" s="30">
        <f t="shared" si="1"/>
        <v>2026</v>
      </c>
      <c r="B71" s="32">
        <v>46054</v>
      </c>
      <c r="C71" s="33" t="e">
        <v>#N/A</v>
      </c>
      <c r="D71" s="34">
        <v>42.229939999999999</v>
      </c>
      <c r="E71" s="35">
        <f t="shared" ref="E71:E80" si="5">AVERAGEIF($A$46:$A$107,A71,$F$46:$F$107)</f>
        <v>43.292853988333327</v>
      </c>
      <c r="F71" s="35">
        <v>42.229939999999999</v>
      </c>
      <c r="G71" s="36"/>
    </row>
    <row r="72" spans="1:7" x14ac:dyDescent="0.25">
      <c r="A72" s="30">
        <f t="shared" si="1"/>
        <v>2026</v>
      </c>
      <c r="B72" s="32">
        <v>46082</v>
      </c>
      <c r="C72" s="33" t="e">
        <v>#N/A</v>
      </c>
      <c r="D72" s="34">
        <v>46.774900000000002</v>
      </c>
      <c r="E72" s="35">
        <f t="shared" si="5"/>
        <v>43.292853988333327</v>
      </c>
      <c r="F72" s="35">
        <v>46.774900000000002</v>
      </c>
      <c r="G72" s="38"/>
    </row>
    <row r="73" spans="1:7" x14ac:dyDescent="0.25">
      <c r="A73" s="30">
        <f t="shared" si="1"/>
        <v>2026</v>
      </c>
      <c r="B73" s="32">
        <v>46113</v>
      </c>
      <c r="C73" s="33" t="e">
        <v>#N/A</v>
      </c>
      <c r="D73" s="34">
        <v>41.086129999999997</v>
      </c>
      <c r="E73" s="35">
        <f t="shared" si="5"/>
        <v>43.292853988333327</v>
      </c>
      <c r="F73" s="35">
        <v>41.086129999999997</v>
      </c>
      <c r="G73" s="36"/>
    </row>
    <row r="74" spans="1:7" x14ac:dyDescent="0.25">
      <c r="A74" s="30">
        <f t="shared" si="1"/>
        <v>2026</v>
      </c>
      <c r="B74" s="32">
        <v>46143</v>
      </c>
      <c r="C74" s="33" t="e">
        <v>#N/A</v>
      </c>
      <c r="D74" s="34">
        <v>43.515389999999996</v>
      </c>
      <c r="E74" s="35">
        <f t="shared" si="5"/>
        <v>43.292853988333327</v>
      </c>
      <c r="F74" s="35">
        <v>43.515389999999996</v>
      </c>
      <c r="G74" s="36"/>
    </row>
    <row r="75" spans="1:7" x14ac:dyDescent="0.25">
      <c r="A75" s="30">
        <f t="shared" si="1"/>
        <v>2026</v>
      </c>
      <c r="B75" s="32">
        <v>46174</v>
      </c>
      <c r="C75" s="33" t="e">
        <v>#N/A</v>
      </c>
      <c r="D75" s="34">
        <v>42.755209999999998</v>
      </c>
      <c r="E75" s="35">
        <f t="shared" si="5"/>
        <v>43.292853988333327</v>
      </c>
      <c r="F75" s="35">
        <v>42.755209999999998</v>
      </c>
      <c r="G75" s="36"/>
    </row>
    <row r="76" spans="1:7" x14ac:dyDescent="0.25">
      <c r="A76" s="30">
        <f t="shared" si="1"/>
        <v>2026</v>
      </c>
      <c r="B76" s="32">
        <v>46204</v>
      </c>
      <c r="C76" s="33" t="e">
        <v>#N/A</v>
      </c>
      <c r="D76" s="34">
        <v>43.224769999999999</v>
      </c>
      <c r="E76" s="35">
        <f t="shared" si="5"/>
        <v>43.292853988333327</v>
      </c>
      <c r="F76" s="35">
        <v>43.224769999999999</v>
      </c>
      <c r="G76" s="36"/>
    </row>
    <row r="77" spans="1:7" x14ac:dyDescent="0.25">
      <c r="A77" s="30">
        <f t="shared" si="1"/>
        <v>2026</v>
      </c>
      <c r="B77" s="32">
        <v>46235</v>
      </c>
      <c r="C77" s="33" t="e">
        <v>#N/A</v>
      </c>
      <c r="D77" s="34">
        <v>46.456600000000002</v>
      </c>
      <c r="E77" s="35">
        <f t="shared" si="5"/>
        <v>43.292853988333327</v>
      </c>
      <c r="F77" s="35">
        <v>46.456600000000002</v>
      </c>
      <c r="G77" s="36"/>
    </row>
    <row r="78" spans="1:7" x14ac:dyDescent="0.25">
      <c r="A78" s="30">
        <f t="shared" si="1"/>
        <v>2026</v>
      </c>
      <c r="B78" s="32">
        <v>46266</v>
      </c>
      <c r="C78" s="33" t="e">
        <v>#N/A</v>
      </c>
      <c r="D78" s="34">
        <v>41.77805</v>
      </c>
      <c r="E78" s="35">
        <f t="shared" si="5"/>
        <v>43.292853988333327</v>
      </c>
      <c r="F78" s="35">
        <v>41.77805</v>
      </c>
      <c r="G78" s="36"/>
    </row>
    <row r="79" spans="1:7" x14ac:dyDescent="0.25">
      <c r="A79" s="30">
        <f t="shared" si="1"/>
        <v>2026</v>
      </c>
      <c r="B79" s="32">
        <v>46296</v>
      </c>
      <c r="C79" s="33" t="e">
        <v>#N/A</v>
      </c>
      <c r="D79" s="34">
        <v>43.069719999999997</v>
      </c>
      <c r="E79" s="35">
        <f t="shared" si="5"/>
        <v>43.292853988333327</v>
      </c>
      <c r="F79" s="35">
        <v>43.069719999999997</v>
      </c>
      <c r="G79" s="36"/>
    </row>
    <row r="80" spans="1:7" x14ac:dyDescent="0.25">
      <c r="A80" s="30">
        <f t="shared" si="1"/>
        <v>2026</v>
      </c>
      <c r="B80" s="32">
        <v>46327</v>
      </c>
      <c r="C80" s="33" t="e">
        <v>#N/A</v>
      </c>
      <c r="D80" s="34">
        <v>41.836300000000001</v>
      </c>
      <c r="E80" s="35">
        <f t="shared" si="5"/>
        <v>43.292853988333327</v>
      </c>
      <c r="F80" s="35">
        <v>41.836300000000001</v>
      </c>
      <c r="G80" s="36"/>
    </row>
    <row r="81" spans="1:7" x14ac:dyDescent="0.25">
      <c r="A81" s="30">
        <f t="shared" si="1"/>
        <v>2026</v>
      </c>
      <c r="B81" s="32">
        <v>46357</v>
      </c>
      <c r="C81" s="33" t="e">
        <v>#N/A</v>
      </c>
      <c r="D81" s="34">
        <v>40.983820000000001</v>
      </c>
      <c r="E81" s="35"/>
      <c r="F81" s="35">
        <v>40.983820000000001</v>
      </c>
      <c r="G81" s="36"/>
    </row>
    <row r="82" spans="1:7" x14ac:dyDescent="0.25">
      <c r="A82" s="30">
        <f t="shared" si="1"/>
        <v>2027</v>
      </c>
      <c r="B82" s="32">
        <v>46388</v>
      </c>
      <c r="C82" s="33" t="e">
        <v>#N/A</v>
      </c>
      <c r="D82" s="34">
        <v>45.218589999999999</v>
      </c>
      <c r="E82" s="35"/>
      <c r="F82" s="35">
        <v>45.218589999999999</v>
      </c>
      <c r="G82" s="36"/>
    </row>
    <row r="83" spans="1:7" x14ac:dyDescent="0.25">
      <c r="A83" s="30">
        <f t="shared" si="1"/>
        <v>2027</v>
      </c>
      <c r="B83" s="32">
        <v>46419</v>
      </c>
      <c r="C83" s="33" t="e">
        <v>#N/A</v>
      </c>
      <c r="D83" s="34">
        <v>40.256329999999998</v>
      </c>
      <c r="E83" s="35">
        <f t="shared" ref="E83:E92" si="6">AVERAGEIF($A$46:$A$107,A83,$F$46:$F$107)</f>
        <v>41.735484999999997</v>
      </c>
      <c r="F83" s="35">
        <v>40.256329999999998</v>
      </c>
      <c r="G83" s="36"/>
    </row>
    <row r="84" spans="1:7" x14ac:dyDescent="0.25">
      <c r="A84" s="30">
        <f t="shared" si="1"/>
        <v>2027</v>
      </c>
      <c r="B84" s="32">
        <v>46447</v>
      </c>
      <c r="C84" s="33" t="e">
        <v>#N/A</v>
      </c>
      <c r="D84" s="34">
        <v>44.251559999999998</v>
      </c>
      <c r="E84" s="35">
        <f t="shared" si="6"/>
        <v>41.735484999999997</v>
      </c>
      <c r="F84" s="35">
        <v>44.251559999999998</v>
      </c>
      <c r="G84" s="38"/>
    </row>
    <row r="85" spans="1:7" x14ac:dyDescent="0.25">
      <c r="A85" s="30">
        <f t="shared" si="1"/>
        <v>2027</v>
      </c>
      <c r="B85" s="32">
        <v>46478</v>
      </c>
      <c r="C85" s="33" t="e">
        <v>#N/A</v>
      </c>
      <c r="D85" s="34">
        <v>38.693199999999997</v>
      </c>
      <c r="E85" s="35">
        <f t="shared" si="6"/>
        <v>41.735484999999997</v>
      </c>
      <c r="F85" s="35">
        <v>38.693199999999997</v>
      </c>
      <c r="G85" s="36"/>
    </row>
    <row r="86" spans="1:7" x14ac:dyDescent="0.25">
      <c r="A86" s="30">
        <f t="shared" si="1"/>
        <v>2027</v>
      </c>
      <c r="B86" s="32">
        <v>46508</v>
      </c>
      <c r="C86" s="33" t="e">
        <v>#N/A</v>
      </c>
      <c r="D86" s="34">
        <v>41.46546</v>
      </c>
      <c r="E86" s="35">
        <f t="shared" si="6"/>
        <v>41.735484999999997</v>
      </c>
      <c r="F86" s="35">
        <v>41.46546</v>
      </c>
      <c r="G86" s="36"/>
    </row>
    <row r="87" spans="1:7" x14ac:dyDescent="0.25">
      <c r="A87" s="30">
        <f t="shared" si="1"/>
        <v>2027</v>
      </c>
      <c r="B87" s="32">
        <v>46539</v>
      </c>
      <c r="C87" s="33" t="e">
        <v>#N/A</v>
      </c>
      <c r="D87" s="34">
        <v>41.087330000000001</v>
      </c>
      <c r="E87" s="35">
        <f t="shared" si="6"/>
        <v>41.735484999999997</v>
      </c>
      <c r="F87" s="35">
        <v>41.087330000000001</v>
      </c>
      <c r="G87" s="36"/>
    </row>
    <row r="88" spans="1:7" x14ac:dyDescent="0.25">
      <c r="A88" s="30">
        <f t="shared" si="1"/>
        <v>2027</v>
      </c>
      <c r="B88" s="32">
        <v>46569</v>
      </c>
      <c r="C88" s="33" t="e">
        <v>#N/A</v>
      </c>
      <c r="D88" s="34">
        <v>41.862499999999997</v>
      </c>
      <c r="E88" s="35">
        <f t="shared" si="6"/>
        <v>41.735484999999997</v>
      </c>
      <c r="F88" s="35">
        <v>41.862499999999997</v>
      </c>
      <c r="G88" s="36"/>
    </row>
    <row r="89" spans="1:7" x14ac:dyDescent="0.25">
      <c r="A89" s="30">
        <f t="shared" si="1"/>
        <v>2027</v>
      </c>
      <c r="B89" s="32">
        <v>46600</v>
      </c>
      <c r="C89" s="33" t="e">
        <v>#N/A</v>
      </c>
      <c r="D89" s="34">
        <v>45.178260000000002</v>
      </c>
      <c r="E89" s="35">
        <f t="shared" si="6"/>
        <v>41.735484999999997</v>
      </c>
      <c r="F89" s="35">
        <v>45.178260000000002</v>
      </c>
      <c r="G89" s="36"/>
    </row>
    <row r="90" spans="1:7" x14ac:dyDescent="0.25">
      <c r="A90" s="30">
        <f t="shared" si="1"/>
        <v>2027</v>
      </c>
      <c r="B90" s="32">
        <v>46631</v>
      </c>
      <c r="C90" s="33" t="e">
        <v>#N/A</v>
      </c>
      <c r="D90" s="34">
        <v>40.590649999999997</v>
      </c>
      <c r="E90" s="35">
        <f t="shared" si="6"/>
        <v>41.735484999999997</v>
      </c>
      <c r="F90" s="35">
        <v>40.590649999999997</v>
      </c>
      <c r="G90" s="36"/>
    </row>
    <row r="91" spans="1:7" x14ac:dyDescent="0.25">
      <c r="A91" s="30">
        <f t="shared" si="1"/>
        <v>2027</v>
      </c>
      <c r="B91" s="32">
        <v>46661</v>
      </c>
      <c r="C91" s="33" t="e">
        <v>#N/A</v>
      </c>
      <c r="D91" s="34">
        <v>41.931040000000003</v>
      </c>
      <c r="E91" s="35">
        <f t="shared" si="6"/>
        <v>41.735484999999997</v>
      </c>
      <c r="F91" s="35">
        <v>41.931040000000003</v>
      </c>
      <c r="G91" s="36"/>
    </row>
    <row r="92" spans="1:7" x14ac:dyDescent="0.25">
      <c r="A92" s="30">
        <f t="shared" si="1"/>
        <v>2027</v>
      </c>
      <c r="B92" s="32">
        <v>46692</v>
      </c>
      <c r="C92" s="33" t="e">
        <v>#N/A</v>
      </c>
      <c r="D92" s="34">
        <v>40.661729999999999</v>
      </c>
      <c r="E92" s="35">
        <f t="shared" si="6"/>
        <v>41.735484999999997</v>
      </c>
      <c r="F92" s="35">
        <v>40.661729999999999</v>
      </c>
      <c r="G92" s="36"/>
    </row>
    <row r="93" spans="1:7" x14ac:dyDescent="0.25">
      <c r="A93" s="30">
        <f t="shared" si="1"/>
        <v>2027</v>
      </c>
      <c r="B93" s="32">
        <v>46722</v>
      </c>
      <c r="C93" s="33" t="e">
        <v>#N/A</v>
      </c>
      <c r="D93" s="34">
        <v>39.629170000000002</v>
      </c>
      <c r="E93" s="35"/>
      <c r="F93" s="35">
        <v>39.629170000000002</v>
      </c>
      <c r="G93" s="36"/>
    </row>
    <row r="94" spans="1:7" x14ac:dyDescent="0.25">
      <c r="A94" s="30"/>
      <c r="B94" s="32"/>
      <c r="C94" s="30"/>
      <c r="D94" s="30"/>
      <c r="E94" s="30"/>
      <c r="F94" s="35"/>
      <c r="G94" s="36"/>
    </row>
    <row r="95" spans="1:7" x14ac:dyDescent="0.25">
      <c r="A95" s="30"/>
      <c r="B95" s="32"/>
      <c r="C95" s="30"/>
      <c r="D95" s="30"/>
      <c r="E95" s="30"/>
      <c r="F95" s="35"/>
      <c r="G95" s="36"/>
    </row>
    <row r="96" spans="1:7" x14ac:dyDescent="0.25">
      <c r="A96" s="30"/>
      <c r="B96" s="32"/>
      <c r="C96" s="30"/>
      <c r="D96" s="30"/>
      <c r="E96" s="30"/>
      <c r="F96" s="35"/>
      <c r="G96" s="36"/>
    </row>
    <row r="97" spans="1:7" x14ac:dyDescent="0.25">
      <c r="A97" s="30"/>
      <c r="B97" s="32"/>
      <c r="C97" s="30"/>
      <c r="D97" s="30"/>
      <c r="E97" s="30"/>
      <c r="F97" s="35"/>
      <c r="G97" s="36"/>
    </row>
    <row r="98" spans="1:7" x14ac:dyDescent="0.25">
      <c r="A98" s="39"/>
      <c r="B98" s="39" t="s">
        <v>17</v>
      </c>
      <c r="C98" s="30"/>
      <c r="D98" s="30"/>
      <c r="E98" s="30"/>
      <c r="F98" s="35"/>
      <c r="G98" s="36"/>
    </row>
    <row r="99" spans="1:7" x14ac:dyDescent="0.25">
      <c r="A99" s="2">
        <v>2.5</v>
      </c>
      <c r="B99" s="40">
        <v>-200</v>
      </c>
      <c r="C99" s="30"/>
      <c r="D99" s="30"/>
      <c r="E99" s="30"/>
      <c r="F99" s="35"/>
      <c r="G99" s="36"/>
    </row>
    <row r="100" spans="1:7" x14ac:dyDescent="0.25">
      <c r="A100" s="2">
        <v>2.5</v>
      </c>
      <c r="B100" s="40">
        <v>70</v>
      </c>
      <c r="C100" s="30"/>
      <c r="D100" s="30"/>
      <c r="E100" s="30"/>
      <c r="F100" s="35"/>
      <c r="G100" s="36"/>
    </row>
    <row r="101" spans="1:7" x14ac:dyDescent="0.25">
      <c r="A101" s="30"/>
      <c r="B101" s="32"/>
      <c r="C101" s="30"/>
      <c r="D101" s="30"/>
      <c r="E101" s="30"/>
      <c r="F101" s="35"/>
      <c r="G101" s="36"/>
    </row>
    <row r="102" spans="1:7" x14ac:dyDescent="0.25">
      <c r="A102" s="30"/>
      <c r="B102" s="32"/>
      <c r="C102" s="30"/>
      <c r="D102" s="30"/>
      <c r="E102" s="30"/>
      <c r="F102" s="35"/>
      <c r="G102" s="36"/>
    </row>
    <row r="103" spans="1:7" x14ac:dyDescent="0.25">
      <c r="A103" s="30"/>
      <c r="B103" s="32"/>
      <c r="C103" s="30"/>
      <c r="D103" s="30"/>
      <c r="E103" s="30"/>
      <c r="F103" s="35"/>
      <c r="G103" s="36"/>
    </row>
    <row r="104" spans="1:7" x14ac:dyDescent="0.25">
      <c r="A104" s="30"/>
      <c r="B104" s="32"/>
      <c r="C104" s="30"/>
      <c r="D104" s="30"/>
      <c r="E104" s="30"/>
      <c r="F104" s="35"/>
      <c r="G104" s="36"/>
    </row>
    <row r="105" spans="1:7" x14ac:dyDescent="0.25">
      <c r="A105" s="30"/>
      <c r="B105" s="32"/>
      <c r="C105" s="30"/>
      <c r="D105" s="30"/>
      <c r="E105" s="30"/>
      <c r="F105" s="35"/>
      <c r="G105" s="36"/>
    </row>
    <row r="106" spans="1:7" x14ac:dyDescent="0.25">
      <c r="A106" s="30"/>
      <c r="B106" s="32"/>
      <c r="C106" s="35"/>
      <c r="D106" s="36"/>
      <c r="E106" s="30"/>
      <c r="F106" s="35"/>
      <c r="G106" s="36"/>
    </row>
    <row r="107" spans="1:7" x14ac:dyDescent="0.25">
      <c r="B107" s="41"/>
      <c r="C107" s="35"/>
      <c r="D107" s="36"/>
      <c r="F107" s="42"/>
      <c r="G107" s="36"/>
    </row>
    <row r="108" spans="1:7" x14ac:dyDescent="0.25">
      <c r="F108" s="42"/>
      <c r="G108" s="36"/>
    </row>
    <row r="109" spans="1:7" x14ac:dyDescent="0.25">
      <c r="F109" s="42"/>
      <c r="G109" s="36"/>
    </row>
    <row r="110" spans="1:7" x14ac:dyDescent="0.25">
      <c r="F110" s="42"/>
      <c r="G110" s="36"/>
    </row>
    <row r="111" spans="1:7" x14ac:dyDescent="0.25">
      <c r="F111" s="42"/>
      <c r="G111" s="36"/>
    </row>
    <row r="112" spans="1:7" x14ac:dyDescent="0.25">
      <c r="F112" s="42"/>
      <c r="G112" s="36"/>
    </row>
    <row r="113" spans="6:7" x14ac:dyDescent="0.25">
      <c r="F113" s="42"/>
      <c r="G113" s="36"/>
    </row>
    <row r="114" spans="6:7" x14ac:dyDescent="0.25">
      <c r="F114" s="42"/>
      <c r="G114" s="36"/>
    </row>
    <row r="115" spans="6:7" x14ac:dyDescent="0.25">
      <c r="F115" s="42"/>
      <c r="G115" s="36"/>
    </row>
    <row r="116" spans="6:7" x14ac:dyDescent="0.25">
      <c r="F116" s="42"/>
      <c r="G116" s="36"/>
    </row>
    <row r="117" spans="6:7" x14ac:dyDescent="0.25">
      <c r="F117" s="42"/>
    </row>
    <row r="118" spans="6:7" x14ac:dyDescent="0.25">
      <c r="F118" s="42"/>
    </row>
    <row r="119" spans="6:7" x14ac:dyDescent="0.25">
      <c r="F119" s="42"/>
    </row>
    <row r="120" spans="6:7" x14ac:dyDescent="0.25">
      <c r="F120" s="42"/>
    </row>
    <row r="121" spans="6:7" x14ac:dyDescent="0.25">
      <c r="F121" s="42"/>
    </row>
    <row r="122" spans="6:7" x14ac:dyDescent="0.25">
      <c r="F122" s="42"/>
    </row>
    <row r="123" spans="6:7" x14ac:dyDescent="0.25">
      <c r="F123" s="42"/>
    </row>
    <row r="124" spans="6:7" x14ac:dyDescent="0.25">
      <c r="F124" s="42"/>
    </row>
    <row r="125" spans="6:7" x14ac:dyDescent="0.25">
      <c r="F125" s="42"/>
    </row>
    <row r="126" spans="6:7" x14ac:dyDescent="0.25">
      <c r="F126" s="42"/>
    </row>
    <row r="127" spans="6:7" x14ac:dyDescent="0.25">
      <c r="F127" s="42"/>
    </row>
    <row r="128" spans="6:7" x14ac:dyDescent="0.25">
      <c r="F128" s="42"/>
    </row>
    <row r="129" spans="6:6" x14ac:dyDescent="0.25">
      <c r="F129" s="42"/>
    </row>
    <row r="130" spans="6:6" x14ac:dyDescent="0.25">
      <c r="F130" s="42"/>
    </row>
    <row r="131" spans="6:6" x14ac:dyDescent="0.25">
      <c r="F131" s="42"/>
    </row>
    <row r="132" spans="6:6" x14ac:dyDescent="0.25">
      <c r="F132" s="42"/>
    </row>
    <row r="133" spans="6:6" x14ac:dyDescent="0.25">
      <c r="F133" s="42"/>
    </row>
    <row r="134" spans="6:6" x14ac:dyDescent="0.25">
      <c r="F134" s="42"/>
    </row>
    <row r="135" spans="6:6" x14ac:dyDescent="0.25">
      <c r="F135" s="42"/>
    </row>
    <row r="136" spans="6:6" x14ac:dyDescent="0.25">
      <c r="F136" s="42"/>
    </row>
    <row r="137" spans="6:6" x14ac:dyDescent="0.25">
      <c r="F137" s="42"/>
    </row>
    <row r="138" spans="6:6" x14ac:dyDescent="0.25">
      <c r="F138" s="42"/>
    </row>
    <row r="139" spans="6:6" x14ac:dyDescent="0.25">
      <c r="F139" s="42"/>
    </row>
    <row r="140" spans="6:6" x14ac:dyDescent="0.25">
      <c r="F140" s="42"/>
    </row>
    <row r="141" spans="6:6" x14ac:dyDescent="0.25">
      <c r="F141" s="42"/>
    </row>
  </sheetData>
  <mergeCells count="2">
    <mergeCell ref="C24:G24"/>
    <mergeCell ref="I24:L24"/>
  </mergeCells>
  <conditionalFormatting sqref="C34:D93">
    <cfRule type="expression" dxfId="0" priority="1" stopIfTrue="1">
      <formula>ISNA(C34)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2026-02-09T21:56:54Z</dcterms:created>
  <dcterms:modified xsi:type="dcterms:W3CDTF">2026-02-09T21:57:01Z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{3275AD8F-BD74-4AC1-B238-6390A6B93EA5}</vt:lpwstr>
  </property>
</Properties>
</file>