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fs-f1\l6489\PRJ\STEO_NEW\Charts\xls\"/>
    </mc:Choice>
  </mc:AlternateContent>
  <xr:revisionPtr revIDLastSave="0" documentId="13_ncr:1_{0F287E1E-1201-4C7F-A118-4A8EAA12A832}" xr6:coauthVersionLast="47" xr6:coauthVersionMax="47" xr10:uidLastSave="{00000000-0000-0000-0000-000000000000}"/>
  <bookViews>
    <workbookView xWindow="-120" yWindow="-120" windowWidth="29040" windowHeight="17520" xr2:uid="{3407A7B8-D99A-4CC0-8B53-E451C673E342}"/>
  </bookViews>
  <sheets>
    <sheet name="12" sheetId="2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5" i="2" l="1"/>
  <c r="B94" i="2"/>
  <c r="K94" i="2" s="1"/>
  <c r="B93" i="2"/>
  <c r="K93" i="2" s="1"/>
  <c r="B92" i="2"/>
  <c r="F92" i="2" s="1"/>
  <c r="B91" i="2"/>
  <c r="K91" i="2" s="1"/>
  <c r="B90" i="2"/>
  <c r="K90" i="2" s="1"/>
  <c r="B89" i="2"/>
  <c r="K89" i="2" s="1"/>
  <c r="B88" i="2"/>
  <c r="K88" i="2" s="1"/>
  <c r="B87" i="2"/>
  <c r="K87" i="2" s="1"/>
  <c r="B86" i="2"/>
  <c r="K86" i="2" s="1"/>
  <c r="B85" i="2"/>
  <c r="K85" i="2" s="1"/>
  <c r="B84" i="2"/>
  <c r="B83" i="2"/>
  <c r="B82" i="2"/>
  <c r="K82" i="2" s="1"/>
  <c r="B81" i="2"/>
  <c r="F81" i="2" s="1"/>
  <c r="B80" i="2"/>
  <c r="B79" i="2"/>
  <c r="K79" i="2" s="1"/>
  <c r="B78" i="2"/>
  <c r="K78" i="2" s="1"/>
  <c r="B77" i="2"/>
  <c r="K77" i="2" s="1"/>
  <c r="B76" i="2"/>
  <c r="K76" i="2" s="1"/>
  <c r="B75" i="2"/>
  <c r="B74" i="2"/>
  <c r="K74" i="2" s="1"/>
  <c r="B73" i="2"/>
  <c r="K73" i="2" s="1"/>
  <c r="B72" i="2"/>
  <c r="B71" i="2"/>
  <c r="F70" i="2"/>
  <c r="B70" i="2"/>
  <c r="K70" i="2" s="1"/>
  <c r="B69" i="2"/>
  <c r="B68" i="2"/>
  <c r="K68" i="2" s="1"/>
  <c r="B67" i="2"/>
  <c r="F67" i="2" s="1"/>
  <c r="B66" i="2"/>
  <c r="K66" i="2" s="1"/>
  <c r="B65" i="2"/>
  <c r="F65" i="2" s="1"/>
  <c r="B64" i="2"/>
  <c r="F64" i="2" s="1"/>
  <c r="B63" i="2"/>
  <c r="K63" i="2" s="1"/>
  <c r="B62" i="2"/>
  <c r="K62" i="2" s="1"/>
  <c r="B61" i="2"/>
  <c r="K61" i="2" s="1"/>
  <c r="B60" i="2"/>
  <c r="B59" i="2"/>
  <c r="B58" i="2"/>
  <c r="F58" i="2" s="1"/>
  <c r="B57" i="2"/>
  <c r="K57" i="2" s="1"/>
  <c r="B56" i="2"/>
  <c r="F56" i="2" s="1"/>
  <c r="B55" i="2"/>
  <c r="K55" i="2" s="1"/>
  <c r="B54" i="2"/>
  <c r="K54" i="2" s="1"/>
  <c r="B53" i="2"/>
  <c r="K53" i="2" s="1"/>
  <c r="B52" i="2"/>
  <c r="K52" i="2" s="1"/>
  <c r="B51" i="2"/>
  <c r="K51" i="2" s="1"/>
  <c r="B50" i="2"/>
  <c r="K50" i="2" s="1"/>
  <c r="B49" i="2"/>
  <c r="B48" i="2"/>
  <c r="B47" i="2"/>
  <c r="B46" i="2"/>
  <c r="K46" i="2" s="1"/>
  <c r="B45" i="2"/>
  <c r="K45" i="2" s="1"/>
  <c r="B44" i="2"/>
  <c r="F44" i="2" s="1"/>
  <c r="B43" i="2"/>
  <c r="B42" i="2"/>
  <c r="K42" i="2" s="1"/>
  <c r="B41" i="2"/>
  <c r="K41" i="2" s="1"/>
  <c r="B40" i="2"/>
  <c r="F40" i="2" s="1"/>
  <c r="B39" i="2"/>
  <c r="K75" i="2" s="1"/>
  <c r="B38" i="2"/>
  <c r="F38" i="2" s="1"/>
  <c r="B37" i="2"/>
  <c r="K37" i="2" s="1"/>
  <c r="B36" i="2"/>
  <c r="F69" i="2" s="1"/>
  <c r="M30" i="2"/>
  <c r="L30" i="2"/>
  <c r="K30" i="2"/>
  <c r="J30" i="2"/>
  <c r="M29" i="2"/>
  <c r="L29" i="2"/>
  <c r="K29" i="2"/>
  <c r="J29" i="2"/>
  <c r="H28" i="2"/>
  <c r="M28" i="2" s="1"/>
  <c r="G28" i="2"/>
  <c r="L28" i="2" s="1"/>
  <c r="F28" i="2"/>
  <c r="K28" i="2" s="1"/>
  <c r="E28" i="2"/>
  <c r="J28" i="2" s="1"/>
  <c r="D28" i="2"/>
  <c r="H27" i="2"/>
  <c r="M27" i="2" s="1"/>
  <c r="G27" i="2"/>
  <c r="L27" i="2" s="1"/>
  <c r="F27" i="2"/>
  <c r="K27" i="2" s="1"/>
  <c r="E27" i="2"/>
  <c r="J27" i="2" s="1"/>
  <c r="D27" i="2"/>
  <c r="M26" i="2"/>
  <c r="M31" i="2" s="1"/>
  <c r="L26" i="2"/>
  <c r="L31" i="2" s="1"/>
  <c r="K26" i="2"/>
  <c r="K31" i="2" s="1"/>
  <c r="J26" i="2"/>
  <c r="J31" i="2" s="1"/>
  <c r="K69" i="2" l="1"/>
  <c r="F39" i="2"/>
  <c r="F91" i="2"/>
  <c r="K39" i="2"/>
  <c r="K81" i="2"/>
  <c r="F51" i="2"/>
  <c r="K92" i="2"/>
  <c r="F62" i="2"/>
  <c r="F82" i="2"/>
  <c r="F93" i="2"/>
  <c r="K43" i="2"/>
  <c r="F54" i="2"/>
  <c r="F86" i="2"/>
  <c r="K65" i="2"/>
  <c r="F76" i="2"/>
  <c r="K44" i="2"/>
  <c r="F87" i="2"/>
  <c r="F66" i="2"/>
  <c r="F45" i="2"/>
  <c r="F77" i="2"/>
  <c r="F88" i="2"/>
  <c r="K56" i="2"/>
  <c r="F46" i="2"/>
  <c r="K67" i="2"/>
  <c r="F78" i="2"/>
  <c r="F37" i="2"/>
  <c r="F57" i="2"/>
  <c r="F89" i="2"/>
  <c r="F68" i="2"/>
  <c r="F79" i="2"/>
  <c r="F90" i="2"/>
  <c r="K49" i="2"/>
  <c r="F80" i="2"/>
  <c r="K80" i="2"/>
  <c r="F50" i="2"/>
  <c r="F61" i="2"/>
  <c r="K40" i="2"/>
  <c r="F41" i="2"/>
  <c r="F73" i="2"/>
  <c r="F43" i="2"/>
  <c r="K64" i="2"/>
  <c r="F75" i="2"/>
  <c r="F55" i="2"/>
  <c r="K38" i="2"/>
  <c r="F49" i="2"/>
  <c r="K58" i="2"/>
  <c r="F52" i="2"/>
  <c r="F63" i="2"/>
  <c r="F42" i="2"/>
  <c r="F74" i="2"/>
  <c r="F94" i="2"/>
  <c r="F53" i="2"/>
  <c r="F85" i="2"/>
</calcChain>
</file>

<file path=xl/sharedStrings.xml><?xml version="1.0" encoding="utf-8"?>
<sst xmlns="http://schemas.openxmlformats.org/spreadsheetml/2006/main" count="25" uniqueCount="22">
  <si>
    <t>U.S. Energy Information Administration, Short-Term Energy Outlook, February 2026</t>
  </si>
  <si>
    <t>Series names for chart</t>
  </si>
  <si>
    <t>Brent crude oil</t>
  </si>
  <si>
    <t>BREPUUS</t>
  </si>
  <si>
    <t>wholesale gasoline</t>
  </si>
  <si>
    <t>DSWHUUS</t>
  </si>
  <si>
    <t>retail regular diesel</t>
  </si>
  <si>
    <t>DSRTUUS</t>
  </si>
  <si>
    <t>Prices (dollars per gallon)</t>
  </si>
  <si>
    <t>Annual Growth (dollars per gallon)</t>
  </si>
  <si>
    <t>wholesale margin</t>
  </si>
  <si>
    <t>retail margin</t>
  </si>
  <si>
    <t>wholesale diesel</t>
  </si>
  <si>
    <t>Data source: U.S. Energy Information Administration, Short-Term Energy Outlook, February 2026, and LSEG Data</t>
  </si>
  <si>
    <t>monthly retail diesel</t>
  </si>
  <si>
    <t xml:space="preserve"> diesel forecast</t>
  </si>
  <si>
    <t>annual average diesel</t>
  </si>
  <si>
    <t>all months</t>
  </si>
  <si>
    <t>monthly Brent crude oil</t>
  </si>
  <si>
    <t>crude oil  forecast</t>
  </si>
  <si>
    <t>annual average Brent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</si>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</sst>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mmmm\ yyyy"/>
    <numFmt numFmtId="165" formatCode="#,##0.000"/>
    <numFmt numFmtId="166" formatCode="0.0%"/>
    <numFmt numFmtId="167" formatCode="mmm\ yyyy"/>
    <numFmt numFmtId="168" formatCode="0.0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name val="Aptos Narrow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43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2"/>
    <xf numFmtId="164" fontId="4" fillId="0" borderId="0" xfId="2" applyNumberFormat="1" applyFont="1"/>
    <xf numFmtId="0" fontId="5" fillId="0" borderId="0" xfId="3" applyAlignment="1" applyProtection="1"/>
    <xf numFmtId="0" fontId="1" fillId="0" borderId="0" xfId="1" quotePrefix="1"/>
    <xf numFmtId="0" fontId="1" fillId="2" borderId="0" xfId="1" applyFill="1"/>
    <xf numFmtId="0" fontId="6" fillId="0" borderId="1" xfId="4" applyFont="1" applyBorder="1"/>
    <xf numFmtId="0" fontId="3" fillId="0" borderId="2" xfId="4" applyBorder="1"/>
    <xf numFmtId="0" fontId="7" fillId="3" borderId="3" xfId="2" applyFont="1" applyFill="1" applyBorder="1"/>
    <xf numFmtId="0" fontId="1" fillId="3" borderId="4" xfId="1" applyFill="1" applyBorder="1"/>
    <xf numFmtId="0" fontId="7" fillId="3" borderId="5" xfId="2" applyFont="1" applyFill="1" applyBorder="1"/>
    <xf numFmtId="0" fontId="3" fillId="3" borderId="6" xfId="2" applyFill="1" applyBorder="1"/>
    <xf numFmtId="0" fontId="1" fillId="3" borderId="7" xfId="1" applyFill="1" applyBorder="1"/>
    <xf numFmtId="0" fontId="1" fillId="3" borderId="8" xfId="1" applyFill="1" applyBorder="1"/>
    <xf numFmtId="0" fontId="8" fillId="0" borderId="0" xfId="2" applyFont="1" applyAlignment="1">
      <alignment horizontal="center"/>
    </xf>
    <xf numFmtId="0" fontId="9" fillId="0" borderId="0" xfId="2" applyFont="1"/>
    <xf numFmtId="0" fontId="10" fillId="0" borderId="0" xfId="1" applyFont="1"/>
    <xf numFmtId="0" fontId="3" fillId="0" borderId="9" xfId="2" applyBorder="1"/>
    <xf numFmtId="0" fontId="8" fillId="0" borderId="9" xfId="2" applyFont="1" applyBorder="1"/>
    <xf numFmtId="0" fontId="9" fillId="0" borderId="9" xfId="2" applyFont="1" applyBorder="1"/>
    <xf numFmtId="165" fontId="3" fillId="0" borderId="0" xfId="2" applyNumberFormat="1"/>
    <xf numFmtId="3" fontId="3" fillId="0" borderId="0" xfId="2" applyNumberFormat="1"/>
    <xf numFmtId="2" fontId="3" fillId="0" borderId="0" xfId="2" applyNumberFormat="1"/>
    <xf numFmtId="165" fontId="3" fillId="0" borderId="9" xfId="2" applyNumberFormat="1" applyBorder="1"/>
    <xf numFmtId="3" fontId="3" fillId="0" borderId="9" xfId="2" applyNumberFormat="1" applyBorder="1"/>
    <xf numFmtId="2" fontId="3" fillId="0" borderId="9" xfId="2" applyNumberFormat="1" applyBorder="1"/>
    <xf numFmtId="0" fontId="10" fillId="0" borderId="9" xfId="1" applyFont="1" applyBorder="1"/>
    <xf numFmtId="0" fontId="3" fillId="0" borderId="0" xfId="2" applyAlignment="1">
      <alignment horizontal="right"/>
    </xf>
    <xf numFmtId="0" fontId="9" fillId="0" borderId="0" xfId="2" quotePrefix="1" applyFont="1"/>
    <xf numFmtId="166" fontId="3" fillId="0" borderId="0" xfId="2" applyNumberFormat="1" applyAlignment="1">
      <alignment horizontal="right"/>
    </xf>
    <xf numFmtId="2" fontId="3" fillId="0" borderId="9" xfId="2" applyNumberFormat="1" applyBorder="1" applyAlignment="1">
      <alignment horizontal="right"/>
    </xf>
    <xf numFmtId="0" fontId="11" fillId="0" borderId="0" xfId="1" applyFont="1"/>
    <xf numFmtId="167" fontId="1" fillId="0" borderId="0" xfId="1" applyNumberFormat="1"/>
    <xf numFmtId="168" fontId="7" fillId="0" borderId="10" xfId="2" quotePrefix="1" applyNumberFormat="1" applyFont="1" applyBorder="1" applyAlignment="1">
      <alignment horizontal="center"/>
    </xf>
    <xf numFmtId="168" fontId="12" fillId="0" borderId="10" xfId="2" applyNumberFormat="1" applyFont="1" applyBorder="1" applyAlignment="1">
      <alignment horizontal="center"/>
    </xf>
    <xf numFmtId="168" fontId="1" fillId="0" borderId="0" xfId="1" applyNumberFormat="1"/>
    <xf numFmtId="0" fontId="1" fillId="0" borderId="0" xfId="1" applyAlignment="1">
      <alignment horizontal="right"/>
    </xf>
    <xf numFmtId="0" fontId="10" fillId="0" borderId="0" xfId="1" applyFont="1" applyAlignment="1">
      <alignment horizontal="right"/>
    </xf>
    <xf numFmtId="168" fontId="1" fillId="0" borderId="0" xfId="1" quotePrefix="1" applyNumberFormat="1"/>
    <xf numFmtId="168" fontId="10" fillId="0" borderId="0" xfId="1" applyNumberFormat="1" applyFont="1"/>
    <xf numFmtId="0" fontId="3" fillId="0" borderId="9" xfId="2" applyBorder="1" applyAlignment="1">
      <alignment horizontal="right"/>
    </xf>
  </cellXfs>
  <cellStyles count="5">
    <cellStyle name="Hyperlink" xfId="3" builtinId="8"/>
    <cellStyle name="Normal" xfId="0" builtinId="0"/>
    <cellStyle name="Normal 2" xfId="4" xr:uid="{EBF5E43B-6420-407D-AEE3-2A8FDFC816AD}"/>
    <cellStyle name="Normal 3 2" xfId="2" xr:uid="{7F7D5853-EC15-46B3-8EC6-1E1CBCB37246}"/>
    <cellStyle name="Normal 4 2" xfId="1" xr:uid="{AA25CBDF-D12D-45DA-A8DF-800CBA62B34E}"/>
  </cellStyles>
  <dxfs count="1">
    <dxf>
      <font>
        <condense val="0"/>
        <extend val="0"/>
        <color indexed="55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079104695246426"/>
          <c:y val="0.1457450431567005"/>
          <c:w val="0.74440965342741527"/>
          <c:h val="0.4876527223993285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'12'!$C$26</c:f>
              <c:strCache>
                <c:ptCount val="1"/>
                <c:pt idx="0">
                  <c:v>Brent crude oil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'12'!$J$26:$M$26</c:f>
              <c:numCache>
                <c:formatCode>0.00</c:formatCode>
                <c:ptCount val="4"/>
                <c:pt idx="0">
                  <c:v>-4.3939905714285965E-2</c:v>
                </c:pt>
                <c:pt idx="1">
                  <c:v>-0.27427154547619015</c:v>
                </c:pt>
                <c:pt idx="2">
                  <c:v>-0.27021085595238103</c:v>
                </c:pt>
                <c:pt idx="3">
                  <c:v>-0.11170713357142859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4-42BF-810F-0D912CC87367}"/>
            </c:ext>
          </c:extLst>
        </c:ser>
        <c:ser>
          <c:idx val="2"/>
          <c:order val="1"/>
          <c:tx>
            <c:strRef>
              <c:f>'12'!$C$27</c:f>
              <c:strCache>
                <c:ptCount val="1"/>
                <c:pt idx="0">
                  <c:v>wholesale margin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'12'!$J$27:$M$27</c:f>
              <c:numCache>
                <c:formatCode>0.00</c:formatCode>
                <c:ptCount val="4"/>
                <c:pt idx="0">
                  <c:v>-0.35333137828571393</c:v>
                </c:pt>
                <c:pt idx="1">
                  <c:v>0.16115174547618993</c:v>
                </c:pt>
                <c:pt idx="2">
                  <c:v>1.5452573952380977E-2</c:v>
                </c:pt>
                <c:pt idx="3">
                  <c:v>0.13577141457142883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14-42BF-810F-0D912CC87367}"/>
            </c:ext>
          </c:extLst>
        </c:ser>
        <c:ser>
          <c:idx val="4"/>
          <c:order val="2"/>
          <c:tx>
            <c:strRef>
              <c:f>'12'!$C$28</c:f>
              <c:strCache>
                <c:ptCount val="1"/>
                <c:pt idx="0">
                  <c:v>retail margin</c:v>
                </c:pt>
              </c:strCache>
            </c:strRef>
          </c:tx>
          <c:spPr>
            <a:solidFill>
              <a:schemeClr val="accent3"/>
            </a:solidFill>
            <a:ln w="28575" cap="rnd">
              <a:noFill/>
              <a:round/>
            </a:ln>
            <a:effectLst/>
          </c:spPr>
          <c:invertIfNegative val="0"/>
          <c:cat>
            <c:numRef>
              <c:f>'12'!$J$25:$M$25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'12'!$J$28:$M$28</c:f>
              <c:numCache>
                <c:formatCode>0.00</c:formatCode>
                <c:ptCount val="4"/>
                <c:pt idx="0">
                  <c:v>-5.9703661000000352E-2</c:v>
                </c:pt>
                <c:pt idx="1">
                  <c:v>1.4044185000000375E-2</c:v>
                </c:pt>
                <c:pt idx="2">
                  <c:v>2.0932672999999902E-2</c:v>
                </c:pt>
                <c:pt idx="3">
                  <c:v>1.4911009999999614E-2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14-42BF-810F-0D912CC87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982742240"/>
        <c:axId val="-982738976"/>
      </c:barChart>
      <c:lineChart>
        <c:grouping val="standard"/>
        <c:varyColors val="0"/>
        <c:ser>
          <c:idx val="0"/>
          <c:order val="3"/>
          <c:tx>
            <c:v>net change</c:v>
          </c:tx>
          <c:spPr>
            <a:ln>
              <a:noFill/>
            </a:ln>
          </c:spPr>
          <c:marker>
            <c:symbol val="dot"/>
            <c:size val="5"/>
            <c:spPr>
              <a:solidFill>
                <a:schemeClr val="bg1"/>
              </a:solidFill>
              <a:ln w="38100">
                <a:solidFill>
                  <a:schemeClr val="tx1"/>
                </a:solidFill>
              </a:ln>
            </c:spPr>
          </c:marker>
          <c:dLbls>
            <c:dLbl>
              <c:idx val="1"/>
              <c:layout>
                <c:manualLayout>
                  <c:x val="-9.0377133042485597E-2"/>
                  <c:y val="0.1075267242504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14-42BF-810F-0D912CC87367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900" b="1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084265946827546"/>
                      <c:h val="8.842348499743406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A14-42BF-810F-0D912CC87367}"/>
                </c:ext>
              </c:extLst>
            </c:dLbl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A14-42BF-810F-0D912CC873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'12'!$J$25:$M$25</c:f>
              <c:numCache>
                <c:formatCode>General</c:formatCode>
                <c:ptCount val="4"/>
                <c:pt idx="0">
                  <c:v>2024</c:v>
                </c:pt>
                <c:pt idx="1">
                  <c:v>2025</c:v>
                </c:pt>
                <c:pt idx="2">
                  <c:v>2026</c:v>
                </c:pt>
                <c:pt idx="3">
                  <c:v>2027</c:v>
                </c:pt>
              </c:numCache>
            </c:numRef>
          </c:cat>
          <c:val>
            <c:numRef>
              <c:f>'12'!$J$31:$M$31</c:f>
              <c:numCache>
                <c:formatCode>0.00</c:formatCode>
                <c:ptCount val="4"/>
                <c:pt idx="0">
                  <c:v>-0.45697494500000024</c:v>
                </c:pt>
                <c:pt idx="1">
                  <c:v>-9.9075614999999839E-2</c:v>
                </c:pt>
                <c:pt idx="2">
                  <c:v>-0.23382560900000016</c:v>
                </c:pt>
                <c:pt idx="3">
                  <c:v>3.8975290999999856E-2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14-42BF-810F-0D912CC87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982742240"/>
        <c:axId val="-982738976"/>
      </c:lineChart>
      <c:scatterChart>
        <c:scatterStyle val="lineMarker"/>
        <c:varyColors val="0"/>
        <c:ser>
          <c:idx val="3"/>
          <c:order val="4"/>
          <c:tx>
            <c:strRef>
              <c:f>'12'!$C$99</c:f>
              <c:strCache>
                <c:ptCount val="1"/>
                <c:pt idx="0">
                  <c:v>Forecast</c:v>
                </c:pt>
              </c:strCache>
            </c:strRef>
          </c:tx>
          <c:spPr>
            <a:ln w="9525">
              <a:solidFill>
                <a:schemeClr val="bg1">
                  <a:lumMod val="6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'12'!$B$100:$B$101</c:f>
              <c:numCache>
                <c:formatCode>General</c:formatCode>
                <c:ptCount val="2"/>
                <c:pt idx="0">
                  <c:v>2.5</c:v>
                </c:pt>
                <c:pt idx="1">
                  <c:v>2.5</c:v>
                </c:pt>
              </c:numCache>
            </c:numRef>
          </c:xVal>
          <c:yVal>
            <c:numRef>
              <c:f>'12'!$C$100:$C$101</c:f>
              <c:numCache>
                <c:formatCode>0.00</c:formatCode>
                <c:ptCount val="2"/>
                <c:pt idx="0">
                  <c:v>-0.5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A14-42BF-810F-0D912CC87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982737344"/>
        <c:axId val="-982734080"/>
      </c:scatterChart>
      <c:catAx>
        <c:axId val="-9827422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8976"/>
        <c:crosses val="autoZero"/>
        <c:auto val="1"/>
        <c:lblAlgn val="ctr"/>
        <c:lblOffset val="100"/>
        <c:tickLblSkip val="1"/>
        <c:noMultiLvlLbl val="0"/>
      </c:catAx>
      <c:valAx>
        <c:axId val="-982738976"/>
        <c:scaling>
          <c:orientation val="minMax"/>
          <c:max val="0.30000000000000004"/>
          <c:min val="-0.6000000000000000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42240"/>
        <c:crosses val="autoZero"/>
        <c:crossBetween val="between"/>
        <c:majorUnit val="0.1"/>
      </c:valAx>
      <c:valAx>
        <c:axId val="-982734080"/>
        <c:scaling>
          <c:orientation val="minMax"/>
          <c:max val="0.5"/>
          <c:min val="-0.5"/>
        </c:scaling>
        <c:delete val="0"/>
        <c:axPos val="r"/>
        <c:numFmt formatCode="0.00" sourceLinked="1"/>
        <c:majorTickMark val="none"/>
        <c:minorTickMark val="none"/>
        <c:tickLblPos val="none"/>
        <c:spPr>
          <a:ln>
            <a:noFill/>
          </a:ln>
        </c:spPr>
        <c:crossAx val="-982737344"/>
        <c:crosses val="max"/>
        <c:crossBetween val="midCat"/>
      </c:valAx>
      <c:valAx>
        <c:axId val="-98273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982734080"/>
        <c:crosses val="autoZero"/>
        <c:crossBetween val="midCat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814411119792593"/>
          <c:y val="0.13142034012484141"/>
          <c:w val="0.79381505291911547"/>
          <c:h val="0.70906298500849552"/>
        </c:manualLayout>
      </c:layout>
      <c:lineChart>
        <c:grouping val="standard"/>
        <c:varyColors val="0"/>
        <c:ser>
          <c:idx val="0"/>
          <c:order val="0"/>
          <c:tx>
            <c:strRef>
              <c:f>'12'!$D$35</c:f>
              <c:strCache>
                <c:ptCount val="1"/>
                <c:pt idx="0">
                  <c:v>monthly retail diesel</c:v>
                </c:pt>
              </c:strCache>
            </c:strRef>
          </c:tx>
          <c:spPr>
            <a:ln w="254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'12'!$D$36:$D$95</c:f>
              <c:numCache>
                <c:formatCode>0.000</c:formatCode>
                <c:ptCount val="60"/>
                <c:pt idx="0">
                  <c:v>4.5763999999999996</c:v>
                </c:pt>
                <c:pt idx="1">
                  <c:v>4.4132499999999997</c:v>
                </c:pt>
                <c:pt idx="2">
                  <c:v>4.2104999999999997</c:v>
                </c:pt>
                <c:pt idx="3">
                  <c:v>4.0990000000000002</c:v>
                </c:pt>
                <c:pt idx="4">
                  <c:v>3.915</c:v>
                </c:pt>
                <c:pt idx="5">
                  <c:v>3.8017500000000002</c:v>
                </c:pt>
                <c:pt idx="6">
                  <c:v>3.8822000000000001</c:v>
                </c:pt>
                <c:pt idx="7">
                  <c:v>4.3702499999999995</c:v>
                </c:pt>
                <c:pt idx="8">
                  <c:v>4.5627499999999994</c:v>
                </c:pt>
                <c:pt idx="9">
                  <c:v>4.5068000000000001</c:v>
                </c:pt>
                <c:pt idx="10">
                  <c:v>4.2537500000000001</c:v>
                </c:pt>
                <c:pt idx="11">
                  <c:v>3.9717500000000001</c:v>
                </c:pt>
                <c:pt idx="12">
                  <c:v>3.8544</c:v>
                </c:pt>
                <c:pt idx="13">
                  <c:v>4.0437500000000002</c:v>
                </c:pt>
                <c:pt idx="14">
                  <c:v>4.0220000000000002</c:v>
                </c:pt>
                <c:pt idx="15">
                  <c:v>4.0022000000000002</c:v>
                </c:pt>
                <c:pt idx="16">
                  <c:v>3.8222500000000004</c:v>
                </c:pt>
                <c:pt idx="17">
                  <c:v>3.722</c:v>
                </c:pt>
                <c:pt idx="18">
                  <c:v>3.8102</c:v>
                </c:pt>
                <c:pt idx="19">
                  <c:v>3.6995</c:v>
                </c:pt>
                <c:pt idx="20">
                  <c:v>3.5577999999999999</c:v>
                </c:pt>
                <c:pt idx="21">
                  <c:v>3.5852499999999998</c:v>
                </c:pt>
                <c:pt idx="22">
                  <c:v>3.5217499999999999</c:v>
                </c:pt>
                <c:pt idx="23">
                  <c:v>3.4942000000000002</c:v>
                </c:pt>
                <c:pt idx="24">
                  <c:v>3.6342500000000002</c:v>
                </c:pt>
                <c:pt idx="25">
                  <c:v>3.6747500000000004</c:v>
                </c:pt>
                <c:pt idx="26">
                  <c:v>3.585</c:v>
                </c:pt>
                <c:pt idx="27">
                  <c:v>3.5664999999999996</c:v>
                </c:pt>
                <c:pt idx="28">
                  <c:v>3.4989999999999997</c:v>
                </c:pt>
                <c:pt idx="29">
                  <c:v>3.5989999999999998</c:v>
                </c:pt>
                <c:pt idx="30">
                  <c:v>3.7785000000000002</c:v>
                </c:pt>
                <c:pt idx="31">
                  <c:v>3.7437499999999999</c:v>
                </c:pt>
                <c:pt idx="32">
                  <c:v>3.7483999999999997</c:v>
                </c:pt>
                <c:pt idx="33">
                  <c:v>3.6785000000000001</c:v>
                </c:pt>
                <c:pt idx="34">
                  <c:v>3.8222500000000004</c:v>
                </c:pt>
                <c:pt idx="35">
                  <c:v>3.6148000000000002</c:v>
                </c:pt>
                <c:pt idx="36">
                  <c:v>3.5225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B9-4A28-9BD3-59DD1BE5C38E}"/>
            </c:ext>
          </c:extLst>
        </c:ser>
        <c:ser>
          <c:idx val="1"/>
          <c:order val="1"/>
          <c:tx>
            <c:strRef>
              <c:f>'12'!$F$35</c:f>
              <c:strCache>
                <c:ptCount val="1"/>
                <c:pt idx="0">
                  <c:v>annual average diesel</c:v>
                </c:pt>
              </c:strCache>
            </c:strRef>
          </c:tx>
          <c:spPr>
            <a:ln w="25400" cap="rnd">
              <a:solidFill>
                <a:schemeClr val="tx1">
                  <a:alpha val="8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'12'!$F$36:$F$95</c:f>
              <c:numCache>
                <c:formatCode>0.000</c:formatCode>
                <c:ptCount val="60"/>
                <c:pt idx="1">
                  <c:v>4.2136166666666668</c:v>
                </c:pt>
                <c:pt idx="2">
                  <c:v>4.2136166666666668</c:v>
                </c:pt>
                <c:pt idx="3">
                  <c:v>4.2136166666666668</c:v>
                </c:pt>
                <c:pt idx="4">
                  <c:v>4.2136166666666668</c:v>
                </c:pt>
                <c:pt idx="5">
                  <c:v>4.2136166666666668</c:v>
                </c:pt>
                <c:pt idx="6">
                  <c:v>4.2136166666666668</c:v>
                </c:pt>
                <c:pt idx="7">
                  <c:v>4.2136166666666668</c:v>
                </c:pt>
                <c:pt idx="8">
                  <c:v>4.2136166666666668</c:v>
                </c:pt>
                <c:pt idx="9">
                  <c:v>4.2136166666666668</c:v>
                </c:pt>
                <c:pt idx="10">
                  <c:v>4.2136166666666668</c:v>
                </c:pt>
                <c:pt idx="13">
                  <c:v>3.7612749999999999</c:v>
                </c:pt>
                <c:pt idx="14">
                  <c:v>3.7612749999999999</c:v>
                </c:pt>
                <c:pt idx="15">
                  <c:v>3.7612749999999999</c:v>
                </c:pt>
                <c:pt idx="16">
                  <c:v>3.7612749999999999</c:v>
                </c:pt>
                <c:pt idx="17">
                  <c:v>3.7612749999999999</c:v>
                </c:pt>
                <c:pt idx="18">
                  <c:v>3.7612749999999999</c:v>
                </c:pt>
                <c:pt idx="19">
                  <c:v>3.7612749999999999</c:v>
                </c:pt>
                <c:pt idx="20">
                  <c:v>3.7612749999999999</c:v>
                </c:pt>
                <c:pt idx="21">
                  <c:v>3.7612749999999999</c:v>
                </c:pt>
                <c:pt idx="22">
                  <c:v>3.7612749999999999</c:v>
                </c:pt>
                <c:pt idx="25">
                  <c:v>3.662058333333333</c:v>
                </c:pt>
                <c:pt idx="26">
                  <c:v>3.662058333333333</c:v>
                </c:pt>
                <c:pt idx="27">
                  <c:v>3.662058333333333</c:v>
                </c:pt>
                <c:pt idx="28">
                  <c:v>3.662058333333333</c:v>
                </c:pt>
                <c:pt idx="29">
                  <c:v>3.662058333333333</c:v>
                </c:pt>
                <c:pt idx="30">
                  <c:v>3.662058333333333</c:v>
                </c:pt>
                <c:pt idx="31">
                  <c:v>3.662058333333333</c:v>
                </c:pt>
                <c:pt idx="32">
                  <c:v>3.662058333333333</c:v>
                </c:pt>
                <c:pt idx="33">
                  <c:v>3.662058333333333</c:v>
                </c:pt>
                <c:pt idx="34">
                  <c:v>3.662058333333333</c:v>
                </c:pt>
                <c:pt idx="37">
                  <c:v>3.4275506666666664</c:v>
                </c:pt>
                <c:pt idx="38">
                  <c:v>3.4275506666666664</c:v>
                </c:pt>
                <c:pt idx="39">
                  <c:v>3.4275506666666664</c:v>
                </c:pt>
                <c:pt idx="40">
                  <c:v>3.4275506666666664</c:v>
                </c:pt>
                <c:pt idx="41">
                  <c:v>3.4275506666666664</c:v>
                </c:pt>
                <c:pt idx="42">
                  <c:v>3.4275506666666664</c:v>
                </c:pt>
                <c:pt idx="43">
                  <c:v>3.4275506666666664</c:v>
                </c:pt>
                <c:pt idx="44">
                  <c:v>3.4275506666666664</c:v>
                </c:pt>
                <c:pt idx="45">
                  <c:v>3.4275506666666664</c:v>
                </c:pt>
                <c:pt idx="46">
                  <c:v>3.4275506666666664</c:v>
                </c:pt>
                <c:pt idx="49">
                  <c:v>3.4660160000000011</c:v>
                </c:pt>
                <c:pt idx="50">
                  <c:v>3.4660160000000011</c:v>
                </c:pt>
                <c:pt idx="51">
                  <c:v>3.4660160000000011</c:v>
                </c:pt>
                <c:pt idx="52">
                  <c:v>3.4660160000000011</c:v>
                </c:pt>
                <c:pt idx="53">
                  <c:v>3.4660160000000011</c:v>
                </c:pt>
                <c:pt idx="54">
                  <c:v>3.4660160000000011</c:v>
                </c:pt>
                <c:pt idx="55">
                  <c:v>3.4660160000000011</c:v>
                </c:pt>
                <c:pt idx="56">
                  <c:v>3.4660160000000011</c:v>
                </c:pt>
                <c:pt idx="57">
                  <c:v>3.4660160000000011</c:v>
                </c:pt>
                <c:pt idx="58">
                  <c:v>3.4660160000000011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9-4A28-9BD3-59DD1BE5C38E}"/>
            </c:ext>
          </c:extLst>
        </c:ser>
        <c:ser>
          <c:idx val="3"/>
          <c:order val="2"/>
          <c:tx>
            <c:strRef>
              <c:f>'12'!$I$35</c:f>
              <c:strCache>
                <c:ptCount val="1"/>
                <c:pt idx="0">
                  <c:v>monthly Brent crude oil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'12'!$I$36:$I$95</c:f>
              <c:numCache>
                <c:formatCode>0.000</c:formatCode>
                <c:ptCount val="60"/>
                <c:pt idx="0">
                  <c:v>1.9642857142857142</c:v>
                </c:pt>
                <c:pt idx="1">
                  <c:v>1.9664285714285714</c:v>
                </c:pt>
                <c:pt idx="2">
                  <c:v>1.8673809523809526</c:v>
                </c:pt>
                <c:pt idx="3">
                  <c:v>2.0152380952380953</c:v>
                </c:pt>
                <c:pt idx="4">
                  <c:v>1.7969047619047618</c:v>
                </c:pt>
                <c:pt idx="5">
                  <c:v>1.7819047619047619</c:v>
                </c:pt>
                <c:pt idx="6">
                  <c:v>1.9073809523809524</c:v>
                </c:pt>
                <c:pt idx="7">
                  <c:v>2.0511904761904765</c:v>
                </c:pt>
                <c:pt idx="8">
                  <c:v>2.2314285714285713</c:v>
                </c:pt>
                <c:pt idx="9">
                  <c:v>2.157142857142857</c:v>
                </c:pt>
                <c:pt idx="10">
                  <c:v>1.9747619047619047</c:v>
                </c:pt>
                <c:pt idx="11">
                  <c:v>1.8483333333333332</c:v>
                </c:pt>
                <c:pt idx="12">
                  <c:v>1.9076190476190478</c:v>
                </c:pt>
                <c:pt idx="13">
                  <c:v>1.9876190476190476</c:v>
                </c:pt>
                <c:pt idx="14">
                  <c:v>2.0335714285714284</c:v>
                </c:pt>
                <c:pt idx="15">
                  <c:v>2.1414285714285715</c:v>
                </c:pt>
                <c:pt idx="16">
                  <c:v>1.9464285714285714</c:v>
                </c:pt>
                <c:pt idx="17">
                  <c:v>1.9583333333333333</c:v>
                </c:pt>
                <c:pt idx="18">
                  <c:v>2.0273809523809527</c:v>
                </c:pt>
                <c:pt idx="19">
                  <c:v>1.9133333333333333</c:v>
                </c:pt>
                <c:pt idx="20">
                  <c:v>1.7623809523809524</c:v>
                </c:pt>
                <c:pt idx="21">
                  <c:v>1.8007142857142857</c:v>
                </c:pt>
                <c:pt idx="22">
                  <c:v>1.7702380952380952</c:v>
                </c:pt>
                <c:pt idx="23">
                  <c:v>1.7585714285714285</c:v>
                </c:pt>
                <c:pt idx="24">
                  <c:v>1.8873809523809524</c:v>
                </c:pt>
                <c:pt idx="25">
                  <c:v>1.7961904761904761</c:v>
                </c:pt>
                <c:pt idx="26">
                  <c:v>1.7316666666666667</c:v>
                </c:pt>
                <c:pt idx="27">
                  <c:v>1.6221428571428571</c:v>
                </c:pt>
                <c:pt idx="28">
                  <c:v>1.5345238095238096</c:v>
                </c:pt>
                <c:pt idx="29">
                  <c:v>1.700952380952381</c:v>
                </c:pt>
                <c:pt idx="30">
                  <c:v>1.6914285714285715</c:v>
                </c:pt>
                <c:pt idx="31">
                  <c:v>1.615952380952381</c:v>
                </c:pt>
                <c:pt idx="32">
                  <c:v>1.6188095238095237</c:v>
                </c:pt>
                <c:pt idx="33">
                  <c:v>1.5366666666666668</c:v>
                </c:pt>
                <c:pt idx="34">
                  <c:v>1.519047619047619</c:v>
                </c:pt>
                <c:pt idx="35">
                  <c:v>1.489047619047619</c:v>
                </c:pt>
                <c:pt idx="36">
                  <c:v>1.5857142857142856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B9-4A28-9BD3-59DD1BE5C38E}"/>
            </c:ext>
          </c:extLst>
        </c:ser>
        <c:ser>
          <c:idx val="5"/>
          <c:order val="3"/>
          <c:tx>
            <c:v>Brent annual average</c:v>
          </c:tx>
          <c:spPr>
            <a:ln w="2540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'12'!$K$36:$K$95</c:f>
              <c:numCache>
                <c:formatCode>0.000</c:formatCode>
                <c:ptCount val="60"/>
                <c:pt idx="1">
                  <c:v>1.9635317460317461</c:v>
                </c:pt>
                <c:pt idx="2">
                  <c:v>1.9635317460317461</c:v>
                </c:pt>
                <c:pt idx="3">
                  <c:v>1.9635317460317461</c:v>
                </c:pt>
                <c:pt idx="4">
                  <c:v>1.9635317460317461</c:v>
                </c:pt>
                <c:pt idx="5">
                  <c:v>1.9635317460317461</c:v>
                </c:pt>
                <c:pt idx="6">
                  <c:v>1.9635317460317461</c:v>
                </c:pt>
                <c:pt idx="7">
                  <c:v>1.9635317460317461</c:v>
                </c:pt>
                <c:pt idx="8">
                  <c:v>1.9635317460317461</c:v>
                </c:pt>
                <c:pt idx="9">
                  <c:v>1.9635317460317461</c:v>
                </c:pt>
                <c:pt idx="10">
                  <c:v>1.9635317460317461</c:v>
                </c:pt>
                <c:pt idx="13">
                  <c:v>1.9173015873015873</c:v>
                </c:pt>
                <c:pt idx="14">
                  <c:v>1.9173015873015873</c:v>
                </c:pt>
                <c:pt idx="15">
                  <c:v>1.9173015873015873</c:v>
                </c:pt>
                <c:pt idx="16">
                  <c:v>1.9173015873015873</c:v>
                </c:pt>
                <c:pt idx="17">
                  <c:v>1.9173015873015873</c:v>
                </c:pt>
                <c:pt idx="18">
                  <c:v>1.9173015873015873</c:v>
                </c:pt>
                <c:pt idx="19">
                  <c:v>1.9173015873015873</c:v>
                </c:pt>
                <c:pt idx="20">
                  <c:v>1.9173015873015873</c:v>
                </c:pt>
                <c:pt idx="21">
                  <c:v>1.9173015873015873</c:v>
                </c:pt>
                <c:pt idx="22">
                  <c:v>1.9173015873015873</c:v>
                </c:pt>
                <c:pt idx="25">
                  <c:v>1.6453174603174603</c:v>
                </c:pt>
                <c:pt idx="26">
                  <c:v>1.6453174603174603</c:v>
                </c:pt>
                <c:pt idx="27">
                  <c:v>1.6453174603174603</c:v>
                </c:pt>
                <c:pt idx="28">
                  <c:v>1.6453174603174603</c:v>
                </c:pt>
                <c:pt idx="29">
                  <c:v>1.6453174603174603</c:v>
                </c:pt>
                <c:pt idx="30">
                  <c:v>1.6453174603174603</c:v>
                </c:pt>
                <c:pt idx="31">
                  <c:v>1.6453174603174603</c:v>
                </c:pt>
                <c:pt idx="32">
                  <c:v>1.6453174603174603</c:v>
                </c:pt>
                <c:pt idx="33">
                  <c:v>1.6453174603174603</c:v>
                </c:pt>
                <c:pt idx="34">
                  <c:v>1.6453174603174603</c:v>
                </c:pt>
                <c:pt idx="37">
                  <c:v>1.3761904761904766</c:v>
                </c:pt>
                <c:pt idx="38">
                  <c:v>1.3761904761904766</c:v>
                </c:pt>
                <c:pt idx="39">
                  <c:v>1.3761904761904766</c:v>
                </c:pt>
                <c:pt idx="40">
                  <c:v>1.3761904761904766</c:v>
                </c:pt>
                <c:pt idx="41">
                  <c:v>1.3761904761904766</c:v>
                </c:pt>
                <c:pt idx="42">
                  <c:v>1.3761904761904766</c:v>
                </c:pt>
                <c:pt idx="43">
                  <c:v>1.3761904761904766</c:v>
                </c:pt>
                <c:pt idx="44">
                  <c:v>1.3761904761904766</c:v>
                </c:pt>
                <c:pt idx="45">
                  <c:v>1.3761904761904766</c:v>
                </c:pt>
                <c:pt idx="46">
                  <c:v>1.3761904761904766</c:v>
                </c:pt>
                <c:pt idx="49">
                  <c:v>1.2619047619047621</c:v>
                </c:pt>
                <c:pt idx="50">
                  <c:v>1.2619047619047621</c:v>
                </c:pt>
                <c:pt idx="51">
                  <c:v>1.2619047619047621</c:v>
                </c:pt>
                <c:pt idx="52">
                  <c:v>1.2619047619047621</c:v>
                </c:pt>
                <c:pt idx="53">
                  <c:v>1.2619047619047621</c:v>
                </c:pt>
                <c:pt idx="54">
                  <c:v>1.2619047619047621</c:v>
                </c:pt>
                <c:pt idx="55">
                  <c:v>1.2619047619047621</c:v>
                </c:pt>
                <c:pt idx="56">
                  <c:v>1.2619047619047621</c:v>
                </c:pt>
                <c:pt idx="57">
                  <c:v>1.2619047619047621</c:v>
                </c:pt>
                <c:pt idx="58">
                  <c:v>1.2619047619047621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B9-4A28-9BD3-59DD1BE5C38E}"/>
            </c:ext>
          </c:extLst>
        </c:ser>
        <c:ser>
          <c:idx val="4"/>
          <c:order val="4"/>
          <c:tx>
            <c:strRef>
              <c:f>'12'!$J$35</c:f>
              <c:strCache>
                <c:ptCount val="1"/>
                <c:pt idx="0">
                  <c:v>crude oil  forecast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'12'!$J$36:$J$95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1.5857142857142856</c:v>
                </c:pt>
                <c:pt idx="37">
                  <c:v>1.5476190476190477</c:v>
                </c:pt>
                <c:pt idx="38">
                  <c:v>1.4761904761904763</c:v>
                </c:pt>
                <c:pt idx="39">
                  <c:v>1.4047619047619047</c:v>
                </c:pt>
                <c:pt idx="40">
                  <c:v>1.3571428571428572</c:v>
                </c:pt>
                <c:pt idx="41">
                  <c:v>1.3333333333333333</c:v>
                </c:pt>
                <c:pt idx="42">
                  <c:v>1.3333333333333333</c:v>
                </c:pt>
                <c:pt idx="43">
                  <c:v>1.3095238095238095</c:v>
                </c:pt>
                <c:pt idx="44">
                  <c:v>1.3095238095238095</c:v>
                </c:pt>
                <c:pt idx="45">
                  <c:v>1.2857142857142858</c:v>
                </c:pt>
                <c:pt idx="46">
                  <c:v>1.2857142857142858</c:v>
                </c:pt>
                <c:pt idx="47">
                  <c:v>1.2857142857142858</c:v>
                </c:pt>
                <c:pt idx="48">
                  <c:v>1.2619047619047619</c:v>
                </c:pt>
                <c:pt idx="49">
                  <c:v>1.2619047619047619</c:v>
                </c:pt>
                <c:pt idx="50">
                  <c:v>1.2619047619047619</c:v>
                </c:pt>
                <c:pt idx="51">
                  <c:v>1.2619047619047619</c:v>
                </c:pt>
                <c:pt idx="52">
                  <c:v>1.2619047619047619</c:v>
                </c:pt>
                <c:pt idx="53">
                  <c:v>1.2619047619047619</c:v>
                </c:pt>
                <c:pt idx="54">
                  <c:v>1.2619047619047619</c:v>
                </c:pt>
                <c:pt idx="55">
                  <c:v>1.2619047619047619</c:v>
                </c:pt>
                <c:pt idx="56">
                  <c:v>1.2619047619047619</c:v>
                </c:pt>
                <c:pt idx="57">
                  <c:v>1.2619047619047619</c:v>
                </c:pt>
                <c:pt idx="58">
                  <c:v>1.2619047619047619</c:v>
                </c:pt>
                <c:pt idx="59">
                  <c:v>1.2619047619047619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B9-4A28-9BD3-59DD1BE5C38E}"/>
            </c:ext>
          </c:extLst>
        </c:ser>
        <c:ser>
          <c:idx val="2"/>
          <c:order val="5"/>
          <c:tx>
            <c:strRef>
              <c:f>'12'!$E$35</c:f>
              <c:strCache>
                <c:ptCount val="1"/>
                <c:pt idx="0">
                  <c:v> diesel forecast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'12'!$B$36:$B$95</c:f>
              <c:numCache>
                <c:formatCode>General</c:formatCode>
                <c:ptCount val="60"/>
                <c:pt idx="0">
                  <c:v>2023</c:v>
                </c:pt>
                <c:pt idx="1">
                  <c:v>2023</c:v>
                </c:pt>
                <c:pt idx="2">
                  <c:v>2023</c:v>
                </c:pt>
                <c:pt idx="3">
                  <c:v>2023</c:v>
                </c:pt>
                <c:pt idx="4">
                  <c:v>2023</c:v>
                </c:pt>
                <c:pt idx="5">
                  <c:v>2023</c:v>
                </c:pt>
                <c:pt idx="6">
                  <c:v>2023</c:v>
                </c:pt>
                <c:pt idx="7">
                  <c:v>2023</c:v>
                </c:pt>
                <c:pt idx="8">
                  <c:v>2023</c:v>
                </c:pt>
                <c:pt idx="9">
                  <c:v>2023</c:v>
                </c:pt>
                <c:pt idx="10">
                  <c:v>2023</c:v>
                </c:pt>
                <c:pt idx="11">
                  <c:v>2023</c:v>
                </c:pt>
                <c:pt idx="12">
                  <c:v>2024</c:v>
                </c:pt>
                <c:pt idx="13">
                  <c:v>2024</c:v>
                </c:pt>
                <c:pt idx="14">
                  <c:v>2024</c:v>
                </c:pt>
                <c:pt idx="15">
                  <c:v>2024</c:v>
                </c:pt>
                <c:pt idx="16">
                  <c:v>2024</c:v>
                </c:pt>
                <c:pt idx="17">
                  <c:v>2024</c:v>
                </c:pt>
                <c:pt idx="18">
                  <c:v>2024</c:v>
                </c:pt>
                <c:pt idx="19">
                  <c:v>2024</c:v>
                </c:pt>
                <c:pt idx="20">
                  <c:v>2024</c:v>
                </c:pt>
                <c:pt idx="21">
                  <c:v>2024</c:v>
                </c:pt>
                <c:pt idx="22">
                  <c:v>2024</c:v>
                </c:pt>
                <c:pt idx="23">
                  <c:v>2024</c:v>
                </c:pt>
                <c:pt idx="24">
                  <c:v>2025</c:v>
                </c:pt>
                <c:pt idx="25">
                  <c:v>2025</c:v>
                </c:pt>
                <c:pt idx="26">
                  <c:v>2025</c:v>
                </c:pt>
                <c:pt idx="27">
                  <c:v>2025</c:v>
                </c:pt>
                <c:pt idx="28">
                  <c:v>2025</c:v>
                </c:pt>
                <c:pt idx="29">
                  <c:v>2025</c:v>
                </c:pt>
                <c:pt idx="30">
                  <c:v>2025</c:v>
                </c:pt>
                <c:pt idx="31">
                  <c:v>2025</c:v>
                </c:pt>
                <c:pt idx="32">
                  <c:v>2025</c:v>
                </c:pt>
                <c:pt idx="33">
                  <c:v>2025</c:v>
                </c:pt>
                <c:pt idx="34">
                  <c:v>2025</c:v>
                </c:pt>
                <c:pt idx="35">
                  <c:v>2025</c:v>
                </c:pt>
                <c:pt idx="36">
                  <c:v>2026</c:v>
                </c:pt>
                <c:pt idx="37">
                  <c:v>2026</c:v>
                </c:pt>
                <c:pt idx="38">
                  <c:v>2026</c:v>
                </c:pt>
                <c:pt idx="39">
                  <c:v>2026</c:v>
                </c:pt>
                <c:pt idx="40">
                  <c:v>2026</c:v>
                </c:pt>
                <c:pt idx="41">
                  <c:v>2026</c:v>
                </c:pt>
                <c:pt idx="42">
                  <c:v>2026</c:v>
                </c:pt>
                <c:pt idx="43">
                  <c:v>2026</c:v>
                </c:pt>
                <c:pt idx="44">
                  <c:v>2026</c:v>
                </c:pt>
                <c:pt idx="45">
                  <c:v>2026</c:v>
                </c:pt>
                <c:pt idx="46">
                  <c:v>2026</c:v>
                </c:pt>
                <c:pt idx="47">
                  <c:v>2026</c:v>
                </c:pt>
                <c:pt idx="48">
                  <c:v>2027</c:v>
                </c:pt>
                <c:pt idx="49">
                  <c:v>2027</c:v>
                </c:pt>
                <c:pt idx="50">
                  <c:v>2027</c:v>
                </c:pt>
                <c:pt idx="51">
                  <c:v>2027</c:v>
                </c:pt>
                <c:pt idx="52">
                  <c:v>2027</c:v>
                </c:pt>
                <c:pt idx="53">
                  <c:v>2027</c:v>
                </c:pt>
                <c:pt idx="54">
                  <c:v>2027</c:v>
                </c:pt>
                <c:pt idx="55">
                  <c:v>2027</c:v>
                </c:pt>
                <c:pt idx="56">
                  <c:v>2027</c:v>
                </c:pt>
                <c:pt idx="57">
                  <c:v>2027</c:v>
                </c:pt>
                <c:pt idx="58">
                  <c:v>2027</c:v>
                </c:pt>
                <c:pt idx="59">
                  <c:v>2027</c:v>
                </c:pt>
              </c:numCache>
            </c:numRef>
          </c:cat>
          <c:val>
            <c:numRef>
              <c:f>'12'!$E$36:$E$95</c:f>
              <c:numCache>
                <c:formatCode>0.000</c:formatCode>
                <c:ptCount val="6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3.5225</c:v>
                </c:pt>
                <c:pt idx="37">
                  <c:v>3.6317059999999999</c:v>
                </c:pt>
                <c:pt idx="38">
                  <c:v>3.5437130000000003</c:v>
                </c:pt>
                <c:pt idx="39">
                  <c:v>3.424766</c:v>
                </c:pt>
                <c:pt idx="40">
                  <c:v>3.3705579999999999</c:v>
                </c:pt>
                <c:pt idx="41">
                  <c:v>3.3219560000000001</c:v>
                </c:pt>
                <c:pt idx="42">
                  <c:v>3.3378550000000002</c:v>
                </c:pt>
                <c:pt idx="43">
                  <c:v>3.369815</c:v>
                </c:pt>
                <c:pt idx="44">
                  <c:v>3.4075479999999998</c:v>
                </c:pt>
                <c:pt idx="45">
                  <c:v>3.3884859999999999</c:v>
                </c:pt>
                <c:pt idx="46">
                  <c:v>3.4076330000000001</c:v>
                </c:pt>
                <c:pt idx="47">
                  <c:v>3.4040719999999998</c:v>
                </c:pt>
                <c:pt idx="48">
                  <c:v>3.4438629999999999</c:v>
                </c:pt>
                <c:pt idx="49">
                  <c:v>3.4479039999999999</c:v>
                </c:pt>
                <c:pt idx="50">
                  <c:v>3.4626260000000002</c:v>
                </c:pt>
                <c:pt idx="51">
                  <c:v>3.4185730000000003</c:v>
                </c:pt>
                <c:pt idx="52">
                  <c:v>3.3995470000000001</c:v>
                </c:pt>
                <c:pt idx="53">
                  <c:v>3.3785229999999999</c:v>
                </c:pt>
                <c:pt idx="54">
                  <c:v>3.4108819999999995</c:v>
                </c:pt>
                <c:pt idx="55">
                  <c:v>3.4764379999999999</c:v>
                </c:pt>
                <c:pt idx="56">
                  <c:v>3.5310009999999998</c:v>
                </c:pt>
                <c:pt idx="57">
                  <c:v>3.5411739999999998</c:v>
                </c:pt>
                <c:pt idx="58">
                  <c:v>3.5543770000000001</c:v>
                </c:pt>
                <c:pt idx="59">
                  <c:v>3.5272840000000003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B9-4A28-9BD3-59DD1BE5C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982731904"/>
        <c:axId val="-982755296"/>
      </c:lineChart>
      <c:catAx>
        <c:axId val="-982731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55296"/>
        <c:crosses val="autoZero"/>
        <c:auto val="1"/>
        <c:lblAlgn val="ctr"/>
        <c:lblOffset val="100"/>
        <c:tickLblSkip val="12"/>
        <c:tickMarkSkip val="12"/>
        <c:noMultiLvlLbl val="0"/>
      </c:catAx>
      <c:valAx>
        <c:axId val="-982755296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-982731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14728975994456886"/>
          <c:y val="0.67739503895298936"/>
          <c:w val="0.65723178529312209"/>
          <c:h val="0.16302976648687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aseline="0">
          <a:solidFill>
            <a:schemeClr val="tx1"/>
          </a:solidFill>
          <a:latin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406399</xdr:colOff>
      <xdr:row>4</xdr:row>
      <xdr:rowOff>1269</xdr:rowOff>
    </xdr:from>
    <xdr:to>
      <xdr:col>9</xdr:col>
      <xdr:colOff>212089</xdr:colOff>
      <xdr:row>20</xdr:row>
      <xdr:rowOff>153669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466B980-61B0-426F-AF24-B6AE242F4492}"/>
            </a:ext>
          </a:extLst>
        </xdr:cNvPr>
        <xdr:cNvGrpSpPr/>
      </xdr:nvGrpSpPr>
      <xdr:grpSpPr>
        <a:xfrm>
          <a:off x="892174" y="772794"/>
          <a:ext cx="5120640" cy="3200400"/>
          <a:chOff x="561974" y="790574"/>
          <a:chExt cx="5449592" cy="333078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68095365-ED68-0FA5-0156-C5B6C69024D2}"/>
              </a:ext>
            </a:extLst>
          </xdr:cNvPr>
          <xdr:cNvGraphicFramePr>
            <a:graphicFrameLocks/>
          </xdr:cNvGraphicFramePr>
        </xdr:nvGraphicFramePr>
        <xdr:xfrm>
          <a:off x="3268366" y="790575"/>
          <a:ext cx="2743200" cy="32004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148F0BA0-4CFC-E3C2-3CAC-1FECB7D9CEDF}"/>
              </a:ext>
            </a:extLst>
          </xdr:cNvPr>
          <xdr:cNvGraphicFramePr>
            <a:graphicFrameLocks/>
          </xdr:cNvGraphicFramePr>
        </xdr:nvGraphicFramePr>
        <xdr:xfrm>
          <a:off x="561974" y="790574"/>
          <a:ext cx="2743200" cy="320039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$B$32">
        <xdr:nvSpPr>
          <xdr:cNvPr id="5" name="TextBox 1">
            <a:extLst>
              <a:ext uri="{FF2B5EF4-FFF2-40B4-BE49-F238E27FC236}">
                <a16:creationId xmlns:a16="http://schemas.microsoft.com/office/drawing/2014/main" id="{CDC5CAD1-1369-8462-24DE-774F80BBF2C7}"/>
              </a:ext>
            </a:extLst>
          </xdr:cNvPr>
          <xdr:cNvSpPr txBox="1"/>
        </xdr:nvSpPr>
        <xdr:spPr>
          <a:xfrm>
            <a:off x="566310" y="3673554"/>
            <a:ext cx="4905098" cy="447805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fld id="{CEDD8107-A204-4517-8F2B-76FDDF6396AA}" type="TxLink">
              <a:rPr lang="en-US" sz="900" b="0" i="0" u="none" strike="noStrike">
                <a:solidFill>
                  <a:srgbClr val="000000"/>
                </a:solidFill>
                <a:latin typeface="Arial"/>
                <a:cs typeface="Arial"/>
              </a:rPr>
              <a:pPr/>
              <a:t>Data source: U.S. Energy Information Administration, Short-Term Energy Outlook, February 2026, and LSEG Data</a:t>
            </a:fld>
            <a:endParaRPr lang="en-US" sz="1100"/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0.00486</cdr:x>
      <cdr:y>0</cdr:y>
    </cdr:from>
    <cdr:to>
      <cdr:x>0.96528</cdr:x>
      <cdr:y>0.21603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326" y="0"/>
          <a:ext cx="2634624" cy="695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Components of diesel price changes</a:t>
          </a:r>
        </a:p>
        <a:p xmlns:a="http://schemas.openxmlformats.org/drawingml/2006/main">
          <a:pPr rtl="0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0.1797</cdr:x>
      <cdr:y>0.7051</cdr:y>
    </cdr:from>
    <cdr:to>
      <cdr:x>0.77164</cdr:x>
      <cdr:y>0.91818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78703" y="2169985"/>
          <a:ext cx="1576885" cy="655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lIns="45720" rIns="45720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net change</a:t>
          </a:r>
          <a:endParaRPr lang="en-US" sz="900" b="0" baseline="0">
            <a:solidFill>
              <a:schemeClr val="accent2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2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Brent crude oil price</a:t>
          </a: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baseline="0">
              <a:solidFill>
                <a:schemeClr val="accent4">
                  <a:lumMod val="75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wholesale margin over crude</a:t>
          </a:r>
          <a:endParaRPr lang="en-US" sz="900" b="0">
            <a:solidFill>
              <a:schemeClr val="accent4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r>
            <a:rPr lang="en-US" sz="900" b="0" baseline="0">
              <a:solidFill>
                <a:schemeClr val="accent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retail margin over wholesale</a:t>
          </a:r>
          <a:endParaRPr lang="en-US" sz="1000" b="1">
            <a:solidFill>
              <a:schemeClr val="accent4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0.55904</cdr:x>
      <cdr:y>0.13767</cdr:y>
    </cdr:from>
    <cdr:to>
      <cdr:x>0.80209</cdr:x>
      <cdr:y>0.19836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1551921" y="441828"/>
          <a:ext cx="674712" cy="194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forecast</a:t>
          </a:r>
        </a:p>
      </cdr:txBody>
    </cdr:sp>
  </cdr:relSizeAnchor>
  <cdr:relSizeAnchor xmlns:cdr="http://schemas.openxmlformats.org/drawingml/2006/chartDrawing">
    <cdr:from>
      <cdr:x>0.86699</cdr:x>
      <cdr:y>0.9054</cdr:y>
    </cdr:from>
    <cdr:to>
      <cdr:x>1</cdr:x>
      <cdr:y>1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93305C39-29A7-E3B9-6562-1EE13B919CC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234765" y="2784215"/>
          <a:ext cx="342848" cy="290904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0.01215</cdr:x>
      <cdr:y>0</cdr:y>
    </cdr:from>
    <cdr:to>
      <cdr:x>0.95139</cdr:x>
      <cdr:y>0.17696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4499" y="0"/>
          <a:ext cx="2666881" cy="5448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en-US" sz="10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U.S. diesel and crude oil prices</a:t>
          </a:r>
          <a:endParaRPr lang="en-US" sz="1000" b="1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 eaLnBrk="1" fontAlgn="auto" latinLnBrk="0" hangingPunct="1"/>
          <a:r>
            <a:rPr lang="en-US" sz="10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dollars per gallon</a:t>
          </a: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rtl="0"/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0.15451</cdr:x>
      <cdr:y>0.1875</cdr:y>
    </cdr:from>
    <cdr:to>
      <cdr:x>0.32118</cdr:x>
      <cdr:y>0.47321</cdr:y>
    </cdr:to>
    <cdr:sp macro="" textlink="">
      <cdr:nvSpPr>
        <cdr:cNvPr id="5" name="Minus 4"/>
        <cdr:cNvSpPr/>
      </cdr:nvSpPr>
      <cdr:spPr bwMode="auto">
        <a:xfrm xmlns:a="http://schemas.openxmlformats.org/drawingml/2006/main">
          <a:off x="847725" y="600075"/>
          <a:ext cx="914400" cy="914400"/>
        </a:xfrm>
        <a:prstGeom xmlns:a="http://schemas.openxmlformats.org/drawingml/2006/main" prst="mathMinus">
          <a:avLst/>
        </a:prstGeom>
        <a:noFill xmlns:a="http://schemas.openxmlformats.org/drawingml/2006/main"/>
        <a:ln xmlns:a="http://schemas.openxmlformats.org/drawingml/2006/main" w="1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-f1\l6489\PRJ\STEO_NEW\Charts\xls\chart-gallery.xlsx" TargetMode="External"/><Relationship Id="rId1" Type="http://schemas.openxmlformats.org/officeDocument/2006/relationships/externalLinkPath" Target="chart-galle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ent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5">
          <cell r="J25">
            <v>2024</v>
          </cell>
          <cell r="K25">
            <v>2025</v>
          </cell>
          <cell r="L25">
            <v>2026</v>
          </cell>
          <cell r="M25">
            <v>2027</v>
          </cell>
        </row>
        <row r="26">
          <cell r="C26" t="str">
            <v>Brent crude oil</v>
          </cell>
          <cell r="J26">
            <v>-4.3939905714285965E-2</v>
          </cell>
          <cell r="K26">
            <v>-0.27427154547619015</v>
          </cell>
          <cell r="L26">
            <v>-0.27021085595238103</v>
          </cell>
          <cell r="M26">
            <v>-0.11170713357142859</v>
          </cell>
        </row>
        <row r="27">
          <cell r="C27" t="str">
            <v>wholesale margin</v>
          </cell>
          <cell r="J27">
            <v>-0.35333137828571393</v>
          </cell>
          <cell r="K27">
            <v>0.16115174547618993</v>
          </cell>
          <cell r="L27">
            <v>1.5452573952380977E-2</v>
          </cell>
          <cell r="M27">
            <v>0.13577141457142883</v>
          </cell>
        </row>
        <row r="28">
          <cell r="C28" t="str">
            <v>retail margin</v>
          </cell>
          <cell r="J28">
            <v>-5.9703661000000352E-2</v>
          </cell>
          <cell r="K28">
            <v>1.4044185000000375E-2</v>
          </cell>
          <cell r="L28">
            <v>2.0932672999999902E-2</v>
          </cell>
          <cell r="M28">
            <v>1.4911009999999614E-2</v>
          </cell>
        </row>
        <row r="31">
          <cell r="J31">
            <v>-0.45697494500000024</v>
          </cell>
          <cell r="K31">
            <v>-9.9075614999999839E-2</v>
          </cell>
          <cell r="L31">
            <v>-0.23382560900000016</v>
          </cell>
          <cell r="M31">
            <v>3.8975290999999856E-2</v>
          </cell>
        </row>
        <row r="35">
          <cell r="D35" t="str">
            <v>monthly retail diesel</v>
          </cell>
          <cell r="E35" t="str">
            <v xml:space="preserve"> diesel forecast</v>
          </cell>
          <cell r="F35" t="str">
            <v>annual average diesel</v>
          </cell>
          <cell r="I35" t="str">
            <v>monthly Brent crude oil</v>
          </cell>
          <cell r="J35" t="str">
            <v>crude oil  forecast</v>
          </cell>
        </row>
        <row r="36">
          <cell r="B36">
            <v>2023</v>
          </cell>
          <cell r="D36">
            <v>4.5763999999999996</v>
          </cell>
          <cell r="E36" t="e">
            <v>#N/A</v>
          </cell>
          <cell r="I36">
            <v>1.9642857142857142</v>
          </cell>
          <cell r="J36" t="e">
            <v>#N/A</v>
          </cell>
        </row>
        <row r="37">
          <cell r="B37">
            <v>2023</v>
          </cell>
          <cell r="D37">
            <v>4.4132499999999997</v>
          </cell>
          <cell r="E37" t="e">
            <v>#N/A</v>
          </cell>
          <cell r="F37">
            <v>4.2136166666666668</v>
          </cell>
          <cell r="I37">
            <v>1.9664285714285714</v>
          </cell>
          <cell r="J37" t="e">
            <v>#N/A</v>
          </cell>
          <cell r="K37">
            <v>1.9635317460317461</v>
          </cell>
        </row>
        <row r="38">
          <cell r="B38">
            <v>2023</v>
          </cell>
          <cell r="D38">
            <v>4.2104999999999997</v>
          </cell>
          <cell r="E38" t="e">
            <v>#N/A</v>
          </cell>
          <cell r="F38">
            <v>4.2136166666666668</v>
          </cell>
          <cell r="I38">
            <v>1.8673809523809526</v>
          </cell>
          <cell r="J38" t="e">
            <v>#N/A</v>
          </cell>
          <cell r="K38">
            <v>1.9635317460317461</v>
          </cell>
        </row>
        <row r="39">
          <cell r="B39">
            <v>2023</v>
          </cell>
          <cell r="D39">
            <v>4.0990000000000002</v>
          </cell>
          <cell r="E39" t="e">
            <v>#N/A</v>
          </cell>
          <cell r="F39">
            <v>4.2136166666666668</v>
          </cell>
          <cell r="I39">
            <v>2.0152380952380953</v>
          </cell>
          <cell r="J39" t="e">
            <v>#N/A</v>
          </cell>
          <cell r="K39">
            <v>1.9635317460317461</v>
          </cell>
        </row>
        <row r="40">
          <cell r="B40">
            <v>2023</v>
          </cell>
          <cell r="D40">
            <v>3.915</v>
          </cell>
          <cell r="E40" t="e">
            <v>#N/A</v>
          </cell>
          <cell r="F40">
            <v>4.2136166666666668</v>
          </cell>
          <cell r="I40">
            <v>1.7969047619047618</v>
          </cell>
          <cell r="J40" t="e">
            <v>#N/A</v>
          </cell>
          <cell r="K40">
            <v>1.9635317460317461</v>
          </cell>
        </row>
        <row r="41">
          <cell r="B41">
            <v>2023</v>
          </cell>
          <cell r="D41">
            <v>3.8017500000000002</v>
          </cell>
          <cell r="E41" t="e">
            <v>#N/A</v>
          </cell>
          <cell r="F41">
            <v>4.2136166666666668</v>
          </cell>
          <cell r="I41">
            <v>1.7819047619047619</v>
          </cell>
          <cell r="J41" t="e">
            <v>#N/A</v>
          </cell>
          <cell r="K41">
            <v>1.9635317460317461</v>
          </cell>
        </row>
        <row r="42">
          <cell r="B42">
            <v>2023</v>
          </cell>
          <cell r="D42">
            <v>3.8822000000000001</v>
          </cell>
          <cell r="E42" t="e">
            <v>#N/A</v>
          </cell>
          <cell r="F42">
            <v>4.2136166666666668</v>
          </cell>
          <cell r="I42">
            <v>1.9073809523809524</v>
          </cell>
          <cell r="J42" t="e">
            <v>#N/A</v>
          </cell>
          <cell r="K42">
            <v>1.9635317460317461</v>
          </cell>
        </row>
        <row r="43">
          <cell r="B43">
            <v>2023</v>
          </cell>
          <cell r="D43">
            <v>4.3702499999999995</v>
          </cell>
          <cell r="E43" t="e">
            <v>#N/A</v>
          </cell>
          <cell r="F43">
            <v>4.2136166666666668</v>
          </cell>
          <cell r="I43">
            <v>2.0511904761904765</v>
          </cell>
          <cell r="J43" t="e">
            <v>#N/A</v>
          </cell>
          <cell r="K43">
            <v>1.9635317460317461</v>
          </cell>
        </row>
        <row r="44">
          <cell r="B44">
            <v>2023</v>
          </cell>
          <cell r="D44">
            <v>4.5627499999999994</v>
          </cell>
          <cell r="E44" t="e">
            <v>#N/A</v>
          </cell>
          <cell r="F44">
            <v>4.2136166666666668</v>
          </cell>
          <cell r="I44">
            <v>2.2314285714285713</v>
          </cell>
          <cell r="J44" t="e">
            <v>#N/A</v>
          </cell>
          <cell r="K44">
            <v>1.9635317460317461</v>
          </cell>
        </row>
        <row r="45">
          <cell r="B45">
            <v>2023</v>
          </cell>
          <cell r="D45">
            <v>4.5068000000000001</v>
          </cell>
          <cell r="E45" t="e">
            <v>#N/A</v>
          </cell>
          <cell r="F45">
            <v>4.2136166666666668</v>
          </cell>
          <cell r="I45">
            <v>2.157142857142857</v>
          </cell>
          <cell r="J45" t="e">
            <v>#N/A</v>
          </cell>
          <cell r="K45">
            <v>1.9635317460317461</v>
          </cell>
        </row>
        <row r="46">
          <cell r="B46">
            <v>2023</v>
          </cell>
          <cell r="D46">
            <v>4.2537500000000001</v>
          </cell>
          <cell r="E46" t="e">
            <v>#N/A</v>
          </cell>
          <cell r="F46">
            <v>4.2136166666666668</v>
          </cell>
          <cell r="I46">
            <v>1.9747619047619047</v>
          </cell>
          <cell r="J46" t="e">
            <v>#N/A</v>
          </cell>
          <cell r="K46">
            <v>1.9635317460317461</v>
          </cell>
        </row>
        <row r="47">
          <cell r="B47">
            <v>2023</v>
          </cell>
          <cell r="D47">
            <v>3.9717500000000001</v>
          </cell>
          <cell r="E47" t="e">
            <v>#N/A</v>
          </cell>
          <cell r="I47">
            <v>1.8483333333333332</v>
          </cell>
          <cell r="J47" t="e">
            <v>#N/A</v>
          </cell>
        </row>
        <row r="48">
          <cell r="B48">
            <v>2024</v>
          </cell>
          <cell r="D48">
            <v>3.8544</v>
          </cell>
          <cell r="E48" t="e">
            <v>#N/A</v>
          </cell>
          <cell r="I48">
            <v>1.9076190476190478</v>
          </cell>
          <cell r="J48" t="e">
            <v>#N/A</v>
          </cell>
        </row>
        <row r="49">
          <cell r="B49">
            <v>2024</v>
          </cell>
          <cell r="D49">
            <v>4.0437500000000002</v>
          </cell>
          <cell r="E49" t="e">
            <v>#N/A</v>
          </cell>
          <cell r="F49">
            <v>3.7612749999999999</v>
          </cell>
          <cell r="I49">
            <v>1.9876190476190476</v>
          </cell>
          <cell r="J49" t="e">
            <v>#N/A</v>
          </cell>
          <cell r="K49">
            <v>1.9173015873015873</v>
          </cell>
        </row>
        <row r="50">
          <cell r="B50">
            <v>2024</v>
          </cell>
          <cell r="D50">
            <v>4.0220000000000002</v>
          </cell>
          <cell r="E50" t="e">
            <v>#N/A</v>
          </cell>
          <cell r="F50">
            <v>3.7612749999999999</v>
          </cell>
          <cell r="I50">
            <v>2.0335714285714284</v>
          </cell>
          <cell r="J50" t="e">
            <v>#N/A</v>
          </cell>
          <cell r="K50">
            <v>1.9173015873015873</v>
          </cell>
        </row>
        <row r="51">
          <cell r="B51">
            <v>2024</v>
          </cell>
          <cell r="D51">
            <v>4.0022000000000002</v>
          </cell>
          <cell r="E51" t="e">
            <v>#N/A</v>
          </cell>
          <cell r="F51">
            <v>3.7612749999999999</v>
          </cell>
          <cell r="I51">
            <v>2.1414285714285715</v>
          </cell>
          <cell r="J51" t="e">
            <v>#N/A</v>
          </cell>
          <cell r="K51">
            <v>1.9173015873015873</v>
          </cell>
        </row>
        <row r="52">
          <cell r="B52">
            <v>2024</v>
          </cell>
          <cell r="D52">
            <v>3.8222500000000004</v>
          </cell>
          <cell r="E52" t="e">
            <v>#N/A</v>
          </cell>
          <cell r="F52">
            <v>3.7612749999999999</v>
          </cell>
          <cell r="I52">
            <v>1.9464285714285714</v>
          </cell>
          <cell r="J52" t="e">
            <v>#N/A</v>
          </cell>
          <cell r="K52">
            <v>1.9173015873015873</v>
          </cell>
        </row>
        <row r="53">
          <cell r="B53">
            <v>2024</v>
          </cell>
          <cell r="D53">
            <v>3.722</v>
          </cell>
          <cell r="E53" t="e">
            <v>#N/A</v>
          </cell>
          <cell r="F53">
            <v>3.7612749999999999</v>
          </cell>
          <cell r="I53">
            <v>1.9583333333333333</v>
          </cell>
          <cell r="J53" t="e">
            <v>#N/A</v>
          </cell>
          <cell r="K53">
            <v>1.9173015873015873</v>
          </cell>
        </row>
        <row r="54">
          <cell r="B54">
            <v>2024</v>
          </cell>
          <cell r="D54">
            <v>3.8102</v>
          </cell>
          <cell r="E54" t="e">
            <v>#N/A</v>
          </cell>
          <cell r="F54">
            <v>3.7612749999999999</v>
          </cell>
          <cell r="I54">
            <v>2.0273809523809527</v>
          </cell>
          <cell r="J54" t="e">
            <v>#N/A</v>
          </cell>
          <cell r="K54">
            <v>1.9173015873015873</v>
          </cell>
        </row>
        <row r="55">
          <cell r="B55">
            <v>2024</v>
          </cell>
          <cell r="D55">
            <v>3.6995</v>
          </cell>
          <cell r="E55" t="e">
            <v>#N/A</v>
          </cell>
          <cell r="F55">
            <v>3.7612749999999999</v>
          </cell>
          <cell r="I55">
            <v>1.9133333333333333</v>
          </cell>
          <cell r="J55" t="e">
            <v>#N/A</v>
          </cell>
          <cell r="K55">
            <v>1.9173015873015873</v>
          </cell>
        </row>
        <row r="56">
          <cell r="B56">
            <v>2024</v>
          </cell>
          <cell r="D56">
            <v>3.5577999999999999</v>
          </cell>
          <cell r="E56" t="e">
            <v>#N/A</v>
          </cell>
          <cell r="F56">
            <v>3.7612749999999999</v>
          </cell>
          <cell r="I56">
            <v>1.7623809523809524</v>
          </cell>
          <cell r="J56" t="e">
            <v>#N/A</v>
          </cell>
          <cell r="K56">
            <v>1.9173015873015873</v>
          </cell>
        </row>
        <row r="57">
          <cell r="B57">
            <v>2024</v>
          </cell>
          <cell r="D57">
            <v>3.5852499999999998</v>
          </cell>
          <cell r="E57" t="e">
            <v>#N/A</v>
          </cell>
          <cell r="F57">
            <v>3.7612749999999999</v>
          </cell>
          <cell r="I57">
            <v>1.8007142857142857</v>
          </cell>
          <cell r="J57" t="e">
            <v>#N/A</v>
          </cell>
          <cell r="K57">
            <v>1.9173015873015873</v>
          </cell>
        </row>
        <row r="58">
          <cell r="B58">
            <v>2024</v>
          </cell>
          <cell r="D58">
            <v>3.5217499999999999</v>
          </cell>
          <cell r="E58" t="e">
            <v>#N/A</v>
          </cell>
          <cell r="F58">
            <v>3.7612749999999999</v>
          </cell>
          <cell r="I58">
            <v>1.7702380952380952</v>
          </cell>
          <cell r="J58" t="e">
            <v>#N/A</v>
          </cell>
          <cell r="K58">
            <v>1.9173015873015873</v>
          </cell>
        </row>
        <row r="59">
          <cell r="B59">
            <v>2024</v>
          </cell>
          <cell r="D59">
            <v>3.4942000000000002</v>
          </cell>
          <cell r="E59" t="e">
            <v>#N/A</v>
          </cell>
          <cell r="I59">
            <v>1.7585714285714285</v>
          </cell>
          <cell r="J59" t="e">
            <v>#N/A</v>
          </cell>
        </row>
        <row r="60">
          <cell r="B60">
            <v>2025</v>
          </cell>
          <cell r="D60">
            <v>3.6342500000000002</v>
          </cell>
          <cell r="E60" t="e">
            <v>#N/A</v>
          </cell>
          <cell r="I60">
            <v>1.8873809523809524</v>
          </cell>
          <cell r="J60" t="e">
            <v>#N/A</v>
          </cell>
        </row>
        <row r="61">
          <cell r="B61">
            <v>2025</v>
          </cell>
          <cell r="D61">
            <v>3.6747500000000004</v>
          </cell>
          <cell r="E61" t="e">
            <v>#N/A</v>
          </cell>
          <cell r="F61">
            <v>3.662058333333333</v>
          </cell>
          <cell r="I61">
            <v>1.7961904761904761</v>
          </cell>
          <cell r="J61" t="e">
            <v>#N/A</v>
          </cell>
          <cell r="K61">
            <v>1.6453174603174603</v>
          </cell>
        </row>
        <row r="62">
          <cell r="B62">
            <v>2025</v>
          </cell>
          <cell r="D62">
            <v>3.585</v>
          </cell>
          <cell r="E62" t="e">
            <v>#N/A</v>
          </cell>
          <cell r="F62">
            <v>3.662058333333333</v>
          </cell>
          <cell r="I62">
            <v>1.7316666666666667</v>
          </cell>
          <cell r="J62" t="e">
            <v>#N/A</v>
          </cell>
          <cell r="K62">
            <v>1.6453174603174603</v>
          </cell>
        </row>
        <row r="63">
          <cell r="B63">
            <v>2025</v>
          </cell>
          <cell r="D63">
            <v>3.5664999999999996</v>
          </cell>
          <cell r="E63" t="e">
            <v>#N/A</v>
          </cell>
          <cell r="F63">
            <v>3.662058333333333</v>
          </cell>
          <cell r="I63">
            <v>1.6221428571428571</v>
          </cell>
          <cell r="J63" t="e">
            <v>#N/A</v>
          </cell>
          <cell r="K63">
            <v>1.6453174603174603</v>
          </cell>
        </row>
        <row r="64">
          <cell r="B64">
            <v>2025</v>
          </cell>
          <cell r="D64">
            <v>3.4989999999999997</v>
          </cell>
          <cell r="E64" t="e">
            <v>#N/A</v>
          </cell>
          <cell r="F64">
            <v>3.662058333333333</v>
          </cell>
          <cell r="I64">
            <v>1.5345238095238096</v>
          </cell>
          <cell r="J64" t="e">
            <v>#N/A</v>
          </cell>
          <cell r="K64">
            <v>1.6453174603174603</v>
          </cell>
        </row>
        <row r="65">
          <cell r="B65">
            <v>2025</v>
          </cell>
          <cell r="D65">
            <v>3.5989999999999998</v>
          </cell>
          <cell r="E65" t="e">
            <v>#N/A</v>
          </cell>
          <cell r="F65">
            <v>3.662058333333333</v>
          </cell>
          <cell r="I65">
            <v>1.700952380952381</v>
          </cell>
          <cell r="J65" t="e">
            <v>#N/A</v>
          </cell>
          <cell r="K65">
            <v>1.6453174603174603</v>
          </cell>
        </row>
        <row r="66">
          <cell r="B66">
            <v>2025</v>
          </cell>
          <cell r="D66">
            <v>3.7785000000000002</v>
          </cell>
          <cell r="E66" t="e">
            <v>#N/A</v>
          </cell>
          <cell r="F66">
            <v>3.662058333333333</v>
          </cell>
          <cell r="I66">
            <v>1.6914285714285715</v>
          </cell>
          <cell r="J66" t="e">
            <v>#N/A</v>
          </cell>
          <cell r="K66">
            <v>1.6453174603174603</v>
          </cell>
        </row>
        <row r="67">
          <cell r="B67">
            <v>2025</v>
          </cell>
          <cell r="D67">
            <v>3.7437499999999999</v>
          </cell>
          <cell r="E67" t="e">
            <v>#N/A</v>
          </cell>
          <cell r="F67">
            <v>3.662058333333333</v>
          </cell>
          <cell r="I67">
            <v>1.615952380952381</v>
          </cell>
          <cell r="J67" t="e">
            <v>#N/A</v>
          </cell>
          <cell r="K67">
            <v>1.6453174603174603</v>
          </cell>
        </row>
        <row r="68">
          <cell r="B68">
            <v>2025</v>
          </cell>
          <cell r="D68">
            <v>3.7483999999999997</v>
          </cell>
          <cell r="E68" t="e">
            <v>#N/A</v>
          </cell>
          <cell r="F68">
            <v>3.662058333333333</v>
          </cell>
          <cell r="I68">
            <v>1.6188095238095237</v>
          </cell>
          <cell r="J68" t="e">
            <v>#N/A</v>
          </cell>
          <cell r="K68">
            <v>1.6453174603174603</v>
          </cell>
        </row>
        <row r="69">
          <cell r="B69">
            <v>2025</v>
          </cell>
          <cell r="D69">
            <v>3.6785000000000001</v>
          </cell>
          <cell r="E69" t="e">
            <v>#N/A</v>
          </cell>
          <cell r="F69">
            <v>3.662058333333333</v>
          </cell>
          <cell r="I69">
            <v>1.5366666666666668</v>
          </cell>
          <cell r="J69" t="e">
            <v>#N/A</v>
          </cell>
          <cell r="K69">
            <v>1.6453174603174603</v>
          </cell>
        </row>
        <row r="70">
          <cell r="B70">
            <v>2025</v>
          </cell>
          <cell r="D70">
            <v>3.8222500000000004</v>
          </cell>
          <cell r="E70" t="e">
            <v>#N/A</v>
          </cell>
          <cell r="F70">
            <v>3.662058333333333</v>
          </cell>
          <cell r="I70">
            <v>1.519047619047619</v>
          </cell>
          <cell r="J70" t="e">
            <v>#N/A</v>
          </cell>
          <cell r="K70">
            <v>1.6453174603174603</v>
          </cell>
        </row>
        <row r="71">
          <cell r="B71">
            <v>2025</v>
          </cell>
          <cell r="D71">
            <v>3.6148000000000002</v>
          </cell>
          <cell r="E71" t="e">
            <v>#N/A</v>
          </cell>
          <cell r="I71">
            <v>1.489047619047619</v>
          </cell>
          <cell r="J71" t="e">
            <v>#N/A</v>
          </cell>
        </row>
        <row r="72">
          <cell r="B72">
            <v>2026</v>
          </cell>
          <cell r="D72">
            <v>3.5225</v>
          </cell>
          <cell r="E72">
            <v>3.5225</v>
          </cell>
          <cell r="I72">
            <v>1.5857142857142856</v>
          </cell>
          <cell r="J72">
            <v>1.5857142857142856</v>
          </cell>
        </row>
        <row r="73">
          <cell r="B73">
            <v>2026</v>
          </cell>
          <cell r="D73" t="e">
            <v>#N/A</v>
          </cell>
          <cell r="E73">
            <v>3.6317059999999999</v>
          </cell>
          <cell r="F73">
            <v>3.4275506666666664</v>
          </cell>
          <cell r="I73" t="e">
            <v>#N/A</v>
          </cell>
          <cell r="J73">
            <v>1.5476190476190477</v>
          </cell>
          <cell r="K73">
            <v>1.3761904761904766</v>
          </cell>
        </row>
        <row r="74">
          <cell r="B74">
            <v>2026</v>
          </cell>
          <cell r="D74" t="e">
            <v>#N/A</v>
          </cell>
          <cell r="E74">
            <v>3.5437130000000003</v>
          </cell>
          <cell r="F74">
            <v>3.4275506666666664</v>
          </cell>
          <cell r="I74" t="e">
            <v>#N/A</v>
          </cell>
          <cell r="J74">
            <v>1.4761904761904763</v>
          </cell>
          <cell r="K74">
            <v>1.3761904761904766</v>
          </cell>
        </row>
        <row r="75">
          <cell r="B75">
            <v>2026</v>
          </cell>
          <cell r="D75" t="e">
            <v>#N/A</v>
          </cell>
          <cell r="E75">
            <v>3.424766</v>
          </cell>
          <cell r="F75">
            <v>3.4275506666666664</v>
          </cell>
          <cell r="I75" t="e">
            <v>#N/A</v>
          </cell>
          <cell r="J75">
            <v>1.4047619047619047</v>
          </cell>
          <cell r="K75">
            <v>1.3761904761904766</v>
          </cell>
        </row>
        <row r="76">
          <cell r="B76">
            <v>2026</v>
          </cell>
          <cell r="D76" t="e">
            <v>#N/A</v>
          </cell>
          <cell r="E76">
            <v>3.3705579999999999</v>
          </cell>
          <cell r="F76">
            <v>3.4275506666666664</v>
          </cell>
          <cell r="I76" t="e">
            <v>#N/A</v>
          </cell>
          <cell r="J76">
            <v>1.3571428571428572</v>
          </cell>
          <cell r="K76">
            <v>1.3761904761904766</v>
          </cell>
        </row>
        <row r="77">
          <cell r="B77">
            <v>2026</v>
          </cell>
          <cell r="D77" t="e">
            <v>#N/A</v>
          </cell>
          <cell r="E77">
            <v>3.3219560000000001</v>
          </cell>
          <cell r="F77">
            <v>3.4275506666666664</v>
          </cell>
          <cell r="I77" t="e">
            <v>#N/A</v>
          </cell>
          <cell r="J77">
            <v>1.3333333333333333</v>
          </cell>
          <cell r="K77">
            <v>1.3761904761904766</v>
          </cell>
        </row>
        <row r="78">
          <cell r="B78">
            <v>2026</v>
          </cell>
          <cell r="D78" t="e">
            <v>#N/A</v>
          </cell>
          <cell r="E78">
            <v>3.3378550000000002</v>
          </cell>
          <cell r="F78">
            <v>3.4275506666666664</v>
          </cell>
          <cell r="I78" t="e">
            <v>#N/A</v>
          </cell>
          <cell r="J78">
            <v>1.3333333333333333</v>
          </cell>
          <cell r="K78">
            <v>1.3761904761904766</v>
          </cell>
        </row>
        <row r="79">
          <cell r="B79">
            <v>2026</v>
          </cell>
          <cell r="D79" t="e">
            <v>#N/A</v>
          </cell>
          <cell r="E79">
            <v>3.369815</v>
          </cell>
          <cell r="F79">
            <v>3.4275506666666664</v>
          </cell>
          <cell r="I79" t="e">
            <v>#N/A</v>
          </cell>
          <cell r="J79">
            <v>1.3095238095238095</v>
          </cell>
          <cell r="K79">
            <v>1.3761904761904766</v>
          </cell>
        </row>
        <row r="80">
          <cell r="B80">
            <v>2026</v>
          </cell>
          <cell r="D80" t="e">
            <v>#N/A</v>
          </cell>
          <cell r="E80">
            <v>3.4075479999999998</v>
          </cell>
          <cell r="F80">
            <v>3.4275506666666664</v>
          </cell>
          <cell r="I80" t="e">
            <v>#N/A</v>
          </cell>
          <cell r="J80">
            <v>1.3095238095238095</v>
          </cell>
          <cell r="K80">
            <v>1.3761904761904766</v>
          </cell>
        </row>
        <row r="81">
          <cell r="B81">
            <v>2026</v>
          </cell>
          <cell r="D81" t="e">
            <v>#N/A</v>
          </cell>
          <cell r="E81">
            <v>3.3884859999999999</v>
          </cell>
          <cell r="F81">
            <v>3.4275506666666664</v>
          </cell>
          <cell r="I81" t="e">
            <v>#N/A</v>
          </cell>
          <cell r="J81">
            <v>1.2857142857142858</v>
          </cell>
          <cell r="K81">
            <v>1.3761904761904766</v>
          </cell>
        </row>
        <row r="82">
          <cell r="B82">
            <v>2026</v>
          </cell>
          <cell r="D82" t="e">
            <v>#N/A</v>
          </cell>
          <cell r="E82">
            <v>3.4076330000000001</v>
          </cell>
          <cell r="F82">
            <v>3.4275506666666664</v>
          </cell>
          <cell r="I82" t="e">
            <v>#N/A</v>
          </cell>
          <cell r="J82">
            <v>1.2857142857142858</v>
          </cell>
          <cell r="K82">
            <v>1.3761904761904766</v>
          </cell>
        </row>
        <row r="83">
          <cell r="B83">
            <v>2026</v>
          </cell>
          <cell r="D83" t="e">
            <v>#N/A</v>
          </cell>
          <cell r="E83">
            <v>3.4040719999999998</v>
          </cell>
          <cell r="I83" t="e">
            <v>#N/A</v>
          </cell>
          <cell r="J83">
            <v>1.2857142857142858</v>
          </cell>
        </row>
        <row r="84">
          <cell r="B84">
            <v>2027</v>
          </cell>
          <cell r="D84" t="e">
            <v>#N/A</v>
          </cell>
          <cell r="E84">
            <v>3.4438629999999999</v>
          </cell>
          <cell r="I84" t="e">
            <v>#N/A</v>
          </cell>
          <cell r="J84">
            <v>1.2619047619047619</v>
          </cell>
        </row>
        <row r="85">
          <cell r="B85">
            <v>2027</v>
          </cell>
          <cell r="D85" t="e">
            <v>#N/A</v>
          </cell>
          <cell r="E85">
            <v>3.4479039999999999</v>
          </cell>
          <cell r="F85">
            <v>3.4660160000000011</v>
          </cell>
          <cell r="I85" t="e">
            <v>#N/A</v>
          </cell>
          <cell r="J85">
            <v>1.2619047619047619</v>
          </cell>
          <cell r="K85">
            <v>1.2619047619047621</v>
          </cell>
        </row>
        <row r="86">
          <cell r="B86">
            <v>2027</v>
          </cell>
          <cell r="D86" t="e">
            <v>#N/A</v>
          </cell>
          <cell r="E86">
            <v>3.4626260000000002</v>
          </cell>
          <cell r="F86">
            <v>3.4660160000000011</v>
          </cell>
          <cell r="I86" t="e">
            <v>#N/A</v>
          </cell>
          <cell r="J86">
            <v>1.2619047619047619</v>
          </cell>
          <cell r="K86">
            <v>1.2619047619047621</v>
          </cell>
        </row>
        <row r="87">
          <cell r="B87">
            <v>2027</v>
          </cell>
          <cell r="D87" t="e">
            <v>#N/A</v>
          </cell>
          <cell r="E87">
            <v>3.4185730000000003</v>
          </cell>
          <cell r="F87">
            <v>3.4660160000000011</v>
          </cell>
          <cell r="I87" t="e">
            <v>#N/A</v>
          </cell>
          <cell r="J87">
            <v>1.2619047619047619</v>
          </cell>
          <cell r="K87">
            <v>1.2619047619047621</v>
          </cell>
        </row>
        <row r="88">
          <cell r="B88">
            <v>2027</v>
          </cell>
          <cell r="D88" t="e">
            <v>#N/A</v>
          </cell>
          <cell r="E88">
            <v>3.3995470000000001</v>
          </cell>
          <cell r="F88">
            <v>3.4660160000000011</v>
          </cell>
          <cell r="I88" t="e">
            <v>#N/A</v>
          </cell>
          <cell r="J88">
            <v>1.2619047619047619</v>
          </cell>
          <cell r="K88">
            <v>1.2619047619047621</v>
          </cell>
        </row>
        <row r="89">
          <cell r="B89">
            <v>2027</v>
          </cell>
          <cell r="D89" t="e">
            <v>#N/A</v>
          </cell>
          <cell r="E89">
            <v>3.3785229999999999</v>
          </cell>
          <cell r="F89">
            <v>3.4660160000000011</v>
          </cell>
          <cell r="I89" t="e">
            <v>#N/A</v>
          </cell>
          <cell r="J89">
            <v>1.2619047619047619</v>
          </cell>
          <cell r="K89">
            <v>1.2619047619047621</v>
          </cell>
        </row>
        <row r="90">
          <cell r="B90">
            <v>2027</v>
          </cell>
          <cell r="D90" t="e">
            <v>#N/A</v>
          </cell>
          <cell r="E90">
            <v>3.4108819999999995</v>
          </cell>
          <cell r="F90">
            <v>3.4660160000000011</v>
          </cell>
          <cell r="I90" t="e">
            <v>#N/A</v>
          </cell>
          <cell r="J90">
            <v>1.2619047619047619</v>
          </cell>
          <cell r="K90">
            <v>1.2619047619047621</v>
          </cell>
        </row>
        <row r="91">
          <cell r="B91">
            <v>2027</v>
          </cell>
          <cell r="D91" t="e">
            <v>#N/A</v>
          </cell>
          <cell r="E91">
            <v>3.4764379999999999</v>
          </cell>
          <cell r="F91">
            <v>3.4660160000000011</v>
          </cell>
          <cell r="I91" t="e">
            <v>#N/A</v>
          </cell>
          <cell r="J91">
            <v>1.2619047619047619</v>
          </cell>
          <cell r="K91">
            <v>1.2619047619047621</v>
          </cell>
        </row>
        <row r="92">
          <cell r="B92">
            <v>2027</v>
          </cell>
          <cell r="D92" t="e">
            <v>#N/A</v>
          </cell>
          <cell r="E92">
            <v>3.5310009999999998</v>
          </cell>
          <cell r="F92">
            <v>3.4660160000000011</v>
          </cell>
          <cell r="I92" t="e">
            <v>#N/A</v>
          </cell>
          <cell r="J92">
            <v>1.2619047619047619</v>
          </cell>
          <cell r="K92">
            <v>1.2619047619047621</v>
          </cell>
        </row>
        <row r="93">
          <cell r="B93">
            <v>2027</v>
          </cell>
          <cell r="D93" t="e">
            <v>#N/A</v>
          </cell>
          <cell r="E93">
            <v>3.5411739999999998</v>
          </cell>
          <cell r="F93">
            <v>3.4660160000000011</v>
          </cell>
          <cell r="I93" t="e">
            <v>#N/A</v>
          </cell>
          <cell r="J93">
            <v>1.2619047619047619</v>
          </cell>
          <cell r="K93">
            <v>1.2619047619047621</v>
          </cell>
        </row>
        <row r="94">
          <cell r="B94">
            <v>2027</v>
          </cell>
          <cell r="D94" t="e">
            <v>#N/A</v>
          </cell>
          <cell r="E94">
            <v>3.5543770000000001</v>
          </cell>
          <cell r="F94">
            <v>3.4660160000000011</v>
          </cell>
          <cell r="I94" t="e">
            <v>#N/A</v>
          </cell>
          <cell r="J94">
            <v>1.2619047619047619</v>
          </cell>
          <cell r="K94">
            <v>1.2619047619047621</v>
          </cell>
        </row>
        <row r="95">
          <cell r="B95">
            <v>2027</v>
          </cell>
          <cell r="D95" t="e">
            <v>#N/A</v>
          </cell>
          <cell r="E95">
            <v>3.5272840000000003</v>
          </cell>
          <cell r="I95" t="e">
            <v>#N/A</v>
          </cell>
          <cell r="J95">
            <v>1.2619047619047619</v>
          </cell>
        </row>
        <row r="99">
          <cell r="C99" t="str">
            <v>Forecast</v>
          </cell>
        </row>
        <row r="100">
          <cell r="B100">
            <v>2.5</v>
          </cell>
          <cell r="C100">
            <v>-0.5</v>
          </cell>
        </row>
        <row r="101">
          <cell r="B101">
            <v>2.5</v>
          </cell>
          <cell r="C101">
            <v>0.5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Office Theme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DC36A-A956-4795-994D-B3AD6660437F}">
  <dimension ref="A1:AC122"/>
  <sheetViews>
    <sheetView tabSelected="1" zoomScaleNormal="100" workbookViewId="0"/>
  </sheetViews>
  <sheetFormatPr defaultColWidth="9.28515625" defaultRowHeight="15" x14ac:dyDescent="0.25"/>
  <cols>
    <col min="1" max="1" width="7.28515625" style="1" customWidth="1"/>
    <col min="2" max="2" width="9.28515625" style="1"/>
    <col min="3" max="3" width="14.7109375" style="1" customWidth="1"/>
    <col min="4" max="14" width="9.28515625" style="1"/>
    <col min="15" max="16" width="9.28515625" style="3"/>
    <col min="17" max="17" width="19.5703125" style="1" customWidth="1"/>
    <col min="18" max="18" width="12" style="1" customWidth="1"/>
    <col min="19" max="27" width="9.28515625" style="1"/>
    <col min="28" max="29" width="9.28515625" style="3"/>
    <col min="30" max="16384" width="9.28515625" style="1"/>
  </cols>
  <sheetData>
    <row r="1" spans="1:18" x14ac:dyDescent="0.25">
      <c r="L1" s="2"/>
    </row>
    <row r="2" spans="1:18" ht="15.75" x14ac:dyDescent="0.25">
      <c r="A2" s="4" t="s">
        <v>0</v>
      </c>
      <c r="L2" s="2"/>
    </row>
    <row r="3" spans="1:18" x14ac:dyDescent="0.25">
      <c r="A3" s="5"/>
      <c r="R3" s="6"/>
    </row>
    <row r="4" spans="1:18" x14ac:dyDescent="0.25">
      <c r="A4" s="6"/>
      <c r="B4" s="7"/>
      <c r="C4" s="7"/>
      <c r="D4" s="7"/>
      <c r="E4" s="7"/>
      <c r="F4" s="7"/>
      <c r="G4" s="7"/>
      <c r="H4" s="7"/>
      <c r="I4" s="7"/>
      <c r="J4" s="7"/>
      <c r="R4" s="6"/>
    </row>
    <row r="5" spans="1:18" x14ac:dyDescent="0.25">
      <c r="A5" s="6"/>
      <c r="B5" s="7"/>
      <c r="C5" s="7"/>
      <c r="D5" s="7"/>
      <c r="E5" s="7"/>
      <c r="F5" s="7"/>
      <c r="G5" s="7"/>
      <c r="H5" s="7"/>
      <c r="I5" s="7"/>
      <c r="J5" s="7"/>
      <c r="Q5" s="8" t="s">
        <v>1</v>
      </c>
      <c r="R5" s="9"/>
    </row>
    <row r="6" spans="1:18" x14ac:dyDescent="0.25">
      <c r="B6" s="7"/>
      <c r="C6" s="7"/>
      <c r="D6" s="7"/>
      <c r="E6" s="7"/>
      <c r="F6" s="7"/>
      <c r="G6" s="7"/>
      <c r="H6" s="7"/>
      <c r="I6" s="7"/>
      <c r="J6" s="7"/>
      <c r="Q6" s="10" t="s">
        <v>2</v>
      </c>
      <c r="R6" s="11" t="s">
        <v>3</v>
      </c>
    </row>
    <row r="7" spans="1:18" x14ac:dyDescent="0.25">
      <c r="B7" s="7"/>
      <c r="C7" s="7"/>
      <c r="D7" s="7"/>
      <c r="E7" s="7"/>
      <c r="F7" s="7"/>
      <c r="G7" s="7"/>
      <c r="H7" s="7"/>
      <c r="I7" s="7"/>
      <c r="J7" s="7"/>
      <c r="Q7" s="12" t="s">
        <v>4</v>
      </c>
      <c r="R7" s="13" t="s">
        <v>5</v>
      </c>
    </row>
    <row r="8" spans="1:18" x14ac:dyDescent="0.25">
      <c r="B8" s="7"/>
      <c r="C8" s="7"/>
      <c r="D8" s="7"/>
      <c r="E8" s="7"/>
      <c r="F8" s="7"/>
      <c r="G8" s="7"/>
      <c r="H8" s="7"/>
      <c r="I8" s="7"/>
      <c r="J8" s="7"/>
      <c r="Q8" s="14" t="s">
        <v>6</v>
      </c>
      <c r="R8" s="15" t="s">
        <v>7</v>
      </c>
    </row>
    <row r="9" spans="1:18" x14ac:dyDescent="0.25">
      <c r="B9" s="7"/>
      <c r="C9" s="7"/>
      <c r="D9" s="7"/>
      <c r="E9" s="7"/>
      <c r="F9" s="7"/>
      <c r="G9" s="7"/>
      <c r="H9" s="7"/>
      <c r="I9" s="7"/>
      <c r="J9" s="7"/>
    </row>
    <row r="10" spans="1:18" x14ac:dyDescent="0.25">
      <c r="B10" s="7"/>
      <c r="C10" s="7"/>
      <c r="D10" s="7"/>
      <c r="E10" s="7"/>
      <c r="F10" s="7"/>
      <c r="G10" s="7"/>
      <c r="H10" s="7"/>
      <c r="I10" s="7"/>
      <c r="J10" s="7"/>
    </row>
    <row r="11" spans="1:18" x14ac:dyDescent="0.25">
      <c r="B11" s="7"/>
      <c r="C11" s="7"/>
      <c r="D11" s="7"/>
      <c r="E11" s="7"/>
      <c r="F11" s="7"/>
      <c r="G11" s="7"/>
      <c r="H11" s="7"/>
      <c r="I11" s="7"/>
      <c r="J11" s="7"/>
    </row>
    <row r="12" spans="1:18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8" x14ac:dyDescent="0.25">
      <c r="B13" s="7"/>
      <c r="C13" s="7"/>
      <c r="D13" s="7"/>
      <c r="E13" s="7"/>
      <c r="F13" s="7"/>
      <c r="G13" s="7"/>
      <c r="H13" s="7"/>
      <c r="I13" s="7"/>
      <c r="J13" s="7"/>
    </row>
    <row r="14" spans="1:18" x14ac:dyDescent="0.25">
      <c r="B14" s="7"/>
      <c r="C14" s="7"/>
      <c r="D14" s="7"/>
      <c r="E14" s="7"/>
      <c r="F14" s="7"/>
      <c r="G14" s="7"/>
      <c r="H14" s="7"/>
      <c r="I14" s="7"/>
      <c r="J14" s="7"/>
    </row>
    <row r="15" spans="1:18" x14ac:dyDescent="0.25">
      <c r="B15" s="7"/>
      <c r="C15" s="7"/>
      <c r="D15" s="7"/>
      <c r="E15" s="7"/>
      <c r="F15" s="7"/>
      <c r="G15" s="7"/>
      <c r="H15" s="7"/>
      <c r="I15" s="7"/>
      <c r="J15" s="7"/>
    </row>
    <row r="16" spans="1:18" x14ac:dyDescent="0.25">
      <c r="B16" s="7"/>
      <c r="C16" s="7"/>
      <c r="D16" s="7"/>
      <c r="E16" s="7"/>
      <c r="F16" s="7"/>
      <c r="G16" s="7"/>
      <c r="H16" s="7"/>
      <c r="I16" s="7"/>
      <c r="J16" s="7"/>
    </row>
    <row r="17" spans="2:29" x14ac:dyDescent="0.25">
      <c r="B17" s="7"/>
      <c r="C17" s="7"/>
      <c r="D17" s="7"/>
      <c r="E17" s="7"/>
      <c r="F17" s="7"/>
      <c r="G17" s="7"/>
      <c r="H17" s="7"/>
      <c r="I17" s="7"/>
      <c r="J17" s="7"/>
    </row>
    <row r="18" spans="2:29" x14ac:dyDescent="0.25">
      <c r="B18" s="7"/>
      <c r="C18" s="7"/>
      <c r="D18" s="7"/>
      <c r="E18" s="7"/>
      <c r="F18" s="7"/>
      <c r="G18" s="7"/>
      <c r="H18" s="7"/>
      <c r="I18" s="7"/>
      <c r="J18" s="7"/>
    </row>
    <row r="19" spans="2:29" x14ac:dyDescent="0.25">
      <c r="B19" s="7"/>
      <c r="C19" s="7"/>
      <c r="D19" s="7"/>
      <c r="E19" s="7"/>
      <c r="F19" s="7"/>
      <c r="G19" s="7"/>
      <c r="H19" s="7"/>
      <c r="I19" s="7"/>
      <c r="J19" s="7"/>
    </row>
    <row r="20" spans="2:29" x14ac:dyDescent="0.25">
      <c r="B20" s="7"/>
      <c r="C20" s="7"/>
      <c r="D20" s="7"/>
      <c r="E20" s="7"/>
      <c r="F20" s="7"/>
      <c r="G20" s="7"/>
      <c r="H20" s="7"/>
      <c r="I20" s="7"/>
      <c r="J20" s="7"/>
    </row>
    <row r="21" spans="2:29" x14ac:dyDescent="0.25">
      <c r="B21" s="7"/>
      <c r="C21" s="7"/>
      <c r="D21" s="7"/>
      <c r="E21" s="7"/>
      <c r="F21" s="7"/>
      <c r="G21" s="7"/>
      <c r="H21" s="7"/>
      <c r="I21" s="7"/>
      <c r="J21" s="7"/>
    </row>
    <row r="22" spans="2:29" x14ac:dyDescent="0.25">
      <c r="B22" s="7"/>
      <c r="C22" s="7"/>
      <c r="D22" s="7"/>
      <c r="E22" s="7"/>
      <c r="F22" s="7"/>
      <c r="G22" s="7"/>
      <c r="H22" s="7"/>
      <c r="I22" s="7"/>
      <c r="J22" s="7"/>
    </row>
    <row r="24" spans="2:29" s="18" customFormat="1" ht="14.25" x14ac:dyDescent="0.2">
      <c r="B24" s="3"/>
      <c r="C24" s="3"/>
      <c r="D24" s="16" t="s">
        <v>8</v>
      </c>
      <c r="E24" s="16"/>
      <c r="F24" s="16"/>
      <c r="G24" s="16"/>
      <c r="H24" s="16"/>
      <c r="I24" s="17"/>
      <c r="J24" s="16" t="s">
        <v>9</v>
      </c>
      <c r="K24" s="16"/>
      <c r="L24" s="16"/>
      <c r="M24" s="16"/>
      <c r="O24" s="3"/>
      <c r="P24" s="3"/>
      <c r="AB24" s="3"/>
      <c r="AC24" s="3"/>
    </row>
    <row r="25" spans="2:29" s="18" customFormat="1" ht="14.25" x14ac:dyDescent="0.2">
      <c r="B25" s="19"/>
      <c r="C25" s="19"/>
      <c r="D25" s="20">
        <v>2023</v>
      </c>
      <c r="E25" s="20">
        <v>2024</v>
      </c>
      <c r="F25" s="20">
        <v>2025</v>
      </c>
      <c r="G25" s="20">
        <v>2026</v>
      </c>
      <c r="H25" s="20">
        <v>2027</v>
      </c>
      <c r="I25" s="21"/>
      <c r="J25" s="20">
        <v>2024</v>
      </c>
      <c r="K25" s="20">
        <v>2025</v>
      </c>
      <c r="L25" s="20">
        <v>2026</v>
      </c>
      <c r="M25" s="20">
        <v>2027</v>
      </c>
      <c r="O25" s="3"/>
      <c r="P25" s="3"/>
      <c r="AB25" s="3"/>
      <c r="AC25" s="3"/>
    </row>
    <row r="26" spans="2:29" s="18" customFormat="1" ht="14.25" x14ac:dyDescent="0.2">
      <c r="C26" s="3" t="s">
        <v>2</v>
      </c>
      <c r="D26" s="22">
        <v>1.9620342026190476</v>
      </c>
      <c r="E26" s="22">
        <v>1.9180942969047616</v>
      </c>
      <c r="F26" s="22">
        <v>1.6438227514285715</v>
      </c>
      <c r="G26" s="22">
        <v>1.3736118954761904</v>
      </c>
      <c r="H26" s="22">
        <v>1.2619047619047619</v>
      </c>
      <c r="I26" s="23"/>
      <c r="J26" s="24">
        <f t="shared" ref="J26:M30" si="0">E26-D26</f>
        <v>-4.3939905714285965E-2</v>
      </c>
      <c r="K26" s="24">
        <f t="shared" si="0"/>
        <v>-0.27427154547619015</v>
      </c>
      <c r="L26" s="24">
        <f t="shared" si="0"/>
        <v>-0.27021085595238103</v>
      </c>
      <c r="M26" s="24">
        <f t="shared" si="0"/>
        <v>-0.11170713357142859</v>
      </c>
      <c r="O26" s="3"/>
      <c r="P26" s="3"/>
      <c r="AB26" s="3"/>
      <c r="AC26" s="3"/>
    </row>
    <row r="27" spans="2:29" s="18" customFormat="1" ht="14.25" x14ac:dyDescent="0.2">
      <c r="C27" s="3" t="s">
        <v>10</v>
      </c>
      <c r="D27" s="22">
        <f>+D29-D26</f>
        <v>0.86992411238095246</v>
      </c>
      <c r="E27" s="22">
        <f>+E29-E26</f>
        <v>0.51659273409523854</v>
      </c>
      <c r="F27" s="22">
        <f>+F29-F26</f>
        <v>0.67774447957142847</v>
      </c>
      <c r="G27" s="22">
        <f>+G29-G26</f>
        <v>0.69319705352380945</v>
      </c>
      <c r="H27" s="22">
        <f>+H29-H26</f>
        <v>0.82896846809523828</v>
      </c>
      <c r="I27" s="23"/>
      <c r="J27" s="24">
        <f t="shared" si="0"/>
        <v>-0.35333137828571393</v>
      </c>
      <c r="K27" s="24">
        <f t="shared" si="0"/>
        <v>0.16115174547618993</v>
      </c>
      <c r="L27" s="24">
        <f t="shared" si="0"/>
        <v>1.5452573952380977E-2</v>
      </c>
      <c r="M27" s="24">
        <f t="shared" si="0"/>
        <v>0.13577141457142883</v>
      </c>
      <c r="O27" s="3"/>
      <c r="P27" s="3"/>
      <c r="AB27" s="3"/>
      <c r="AC27" s="3"/>
    </row>
    <row r="28" spans="2:29" s="18" customFormat="1" ht="14.25" x14ac:dyDescent="0.2">
      <c r="C28" s="19" t="s">
        <v>11</v>
      </c>
      <c r="D28" s="25">
        <f>+D30-D29</f>
        <v>1.3854472210000002</v>
      </c>
      <c r="E28" s="25">
        <f>+E30-E29</f>
        <v>1.3257435599999998</v>
      </c>
      <c r="F28" s="25">
        <f>+F30-F29</f>
        <v>1.3397877450000002</v>
      </c>
      <c r="G28" s="25">
        <f>+G30-G29</f>
        <v>1.3607204180000001</v>
      </c>
      <c r="H28" s="25">
        <f>+H30-H29</f>
        <v>1.3756314279999997</v>
      </c>
      <c r="I28" s="26"/>
      <c r="J28" s="27">
        <f t="shared" si="0"/>
        <v>-5.9703661000000352E-2</v>
      </c>
      <c r="K28" s="27">
        <f t="shared" si="0"/>
        <v>1.4044185000000375E-2</v>
      </c>
      <c r="L28" s="27">
        <f t="shared" si="0"/>
        <v>2.0932672999999902E-2</v>
      </c>
      <c r="M28" s="27">
        <f t="shared" si="0"/>
        <v>1.4911009999999614E-2</v>
      </c>
      <c r="O28" s="3"/>
      <c r="P28" s="3"/>
      <c r="AB28" s="3"/>
      <c r="AC28" s="3"/>
    </row>
    <row r="29" spans="2:29" s="18" customFormat="1" ht="14.25" x14ac:dyDescent="0.2">
      <c r="C29" s="3" t="s">
        <v>12</v>
      </c>
      <c r="D29" s="22">
        <v>2.8319583150000001</v>
      </c>
      <c r="E29" s="22">
        <v>2.4346870310000002</v>
      </c>
      <c r="F29" s="22">
        <v>2.321567231</v>
      </c>
      <c r="G29" s="22">
        <v>2.0668089489999999</v>
      </c>
      <c r="H29" s="22">
        <v>2.0908732300000001</v>
      </c>
      <c r="I29" s="23"/>
      <c r="J29" s="24">
        <f t="shared" si="0"/>
        <v>-0.39727128399999989</v>
      </c>
      <c r="K29" s="24">
        <f t="shared" si="0"/>
        <v>-0.11311980000000021</v>
      </c>
      <c r="L29" s="24">
        <f t="shared" si="0"/>
        <v>-0.25475828200000006</v>
      </c>
      <c r="M29" s="24">
        <f t="shared" si="0"/>
        <v>2.4064281000000243E-2</v>
      </c>
      <c r="O29" s="3"/>
      <c r="P29" s="3"/>
      <c r="AB29" s="3"/>
      <c r="AC29" s="3"/>
    </row>
    <row r="30" spans="2:29" s="18" customFormat="1" ht="14.25" x14ac:dyDescent="0.2">
      <c r="B30" s="28"/>
      <c r="C30" s="19" t="s">
        <v>6</v>
      </c>
      <c r="D30" s="25">
        <v>4.2174055360000002</v>
      </c>
      <c r="E30" s="25">
        <v>3.760430591</v>
      </c>
      <c r="F30" s="25">
        <v>3.6613549760000001</v>
      </c>
      <c r="G30" s="25">
        <v>3.427529367</v>
      </c>
      <c r="H30" s="25">
        <v>3.4665046579999998</v>
      </c>
      <c r="I30" s="26"/>
      <c r="J30" s="27">
        <f t="shared" si="0"/>
        <v>-0.45697494500000024</v>
      </c>
      <c r="K30" s="27">
        <f t="shared" si="0"/>
        <v>-9.9075614999999839E-2</v>
      </c>
      <c r="L30" s="27">
        <f t="shared" si="0"/>
        <v>-0.23382560900000016</v>
      </c>
      <c r="M30" s="27">
        <f t="shared" si="0"/>
        <v>3.8975290999999856E-2</v>
      </c>
      <c r="O30" s="3"/>
      <c r="P30" s="3"/>
      <c r="AB30" s="3"/>
      <c r="AC30" s="3"/>
    </row>
    <row r="31" spans="2:29" s="18" customFormat="1" ht="14.25" x14ac:dyDescent="0.2">
      <c r="B31" s="3"/>
      <c r="C31" s="29"/>
      <c r="D31" s="22"/>
      <c r="E31" s="22"/>
      <c r="F31" s="22"/>
      <c r="G31" s="22"/>
      <c r="H31" s="22"/>
      <c r="I31" s="3"/>
      <c r="J31" s="24">
        <f>+SUM(J26:J28)</f>
        <v>-0.45697494500000024</v>
      </c>
      <c r="K31" s="24">
        <f>+SUM(K26:K28)</f>
        <v>-9.9075614999999839E-2</v>
      </c>
      <c r="L31" s="24">
        <f>+SUM(L26:L28)</f>
        <v>-0.23382560900000016</v>
      </c>
      <c r="M31" s="24">
        <f>+SUM(M26:M28)</f>
        <v>3.8975290999999856E-2</v>
      </c>
      <c r="O31" s="3"/>
      <c r="P31" s="3"/>
      <c r="AB31" s="3"/>
      <c r="AC31" s="3"/>
    </row>
    <row r="32" spans="2:29" s="18" customFormat="1" ht="14.25" x14ac:dyDescent="0.2">
      <c r="B32" s="30" t="s">
        <v>13</v>
      </c>
      <c r="C32" s="3"/>
      <c r="D32" s="3"/>
      <c r="E32" s="29"/>
      <c r="F32" s="3"/>
      <c r="G32" s="3"/>
      <c r="H32" s="3"/>
      <c r="I32" s="3"/>
      <c r="J32" s="29"/>
      <c r="K32" s="31"/>
      <c r="L32" s="31"/>
      <c r="M32" s="31"/>
      <c r="O32" s="3"/>
      <c r="P32" s="3"/>
      <c r="AB32" s="3"/>
      <c r="AC32" s="3"/>
    </row>
    <row r="33" spans="2:29" s="18" customFormat="1" ht="14.25" x14ac:dyDescent="0.2">
      <c r="O33" s="3"/>
      <c r="P33" s="3"/>
      <c r="AB33" s="3"/>
      <c r="AC33" s="3"/>
    </row>
    <row r="34" spans="2:29" s="18" customFormat="1" ht="14.25" x14ac:dyDescent="0.2">
      <c r="O34" s="3"/>
      <c r="P34" s="3"/>
      <c r="AB34" s="3"/>
      <c r="AC34" s="3"/>
    </row>
    <row r="35" spans="2:29" s="18" customFormat="1" ht="14.25" x14ac:dyDescent="0.2">
      <c r="D35" s="32" t="s">
        <v>14</v>
      </c>
      <c r="E35" s="33" t="s">
        <v>15</v>
      </c>
      <c r="F35" s="33" t="s">
        <v>16</v>
      </c>
      <c r="G35" s="33" t="s">
        <v>17</v>
      </c>
      <c r="H35" s="33"/>
      <c r="I35" s="32" t="s">
        <v>18</v>
      </c>
      <c r="J35" s="33" t="s">
        <v>19</v>
      </c>
      <c r="K35" s="33" t="s">
        <v>20</v>
      </c>
      <c r="L35" s="33" t="s">
        <v>17</v>
      </c>
      <c r="O35" s="3"/>
      <c r="P35" s="3"/>
      <c r="AB35" s="3"/>
      <c r="AC35" s="3"/>
    </row>
    <row r="36" spans="2:29" s="18" customFormat="1" x14ac:dyDescent="0.25">
      <c r="B36" s="1">
        <f t="shared" ref="B36:B95" si="1">YEAR(C36)</f>
        <v>2023</v>
      </c>
      <c r="C36" s="34">
        <v>44927</v>
      </c>
      <c r="D36" s="35">
        <v>4.5763999999999996</v>
      </c>
      <c r="E36" s="36" t="e">
        <v>#N/A</v>
      </c>
      <c r="F36" s="37"/>
      <c r="G36" s="37">
        <v>4.5763999999999996</v>
      </c>
      <c r="H36" s="38"/>
      <c r="I36" s="35">
        <v>1.9642857142857142</v>
      </c>
      <c r="J36" s="36" t="e">
        <v>#N/A</v>
      </c>
      <c r="K36" s="37"/>
      <c r="L36" s="37">
        <v>1.9642857142857142</v>
      </c>
      <c r="M36" s="39"/>
      <c r="O36" s="3"/>
      <c r="P36" s="3"/>
      <c r="AB36" s="3"/>
      <c r="AC36" s="3"/>
    </row>
    <row r="37" spans="2:29" s="18" customFormat="1" x14ac:dyDescent="0.25">
      <c r="B37" s="1">
        <f t="shared" si="1"/>
        <v>2023</v>
      </c>
      <c r="C37" s="34">
        <v>44958</v>
      </c>
      <c r="D37" s="35">
        <v>4.4132499999999997</v>
      </c>
      <c r="E37" s="36" t="e">
        <v>#N/A</v>
      </c>
      <c r="F37" s="37">
        <f t="shared" ref="F37:F46" si="2">AVERAGEIF($B$36:$B$95,B37,$G$36:$G$95)</f>
        <v>4.2136166666666668</v>
      </c>
      <c r="G37" s="37">
        <v>4.4132499999999997</v>
      </c>
      <c r="H37" s="38"/>
      <c r="I37" s="35">
        <v>1.9664285714285714</v>
      </c>
      <c r="J37" s="36" t="e">
        <v>#N/A</v>
      </c>
      <c r="K37" s="37">
        <f>AVERAGEIF($B$36:$B$95,B37,$L$36:$L$95)</f>
        <v>1.9635317460317461</v>
      </c>
      <c r="L37" s="37">
        <v>1.9664285714285714</v>
      </c>
      <c r="M37" s="39"/>
      <c r="O37" s="3"/>
      <c r="P37" s="3"/>
      <c r="AB37" s="3"/>
      <c r="AC37" s="3"/>
    </row>
    <row r="38" spans="2:29" s="18" customFormat="1" x14ac:dyDescent="0.25">
      <c r="B38" s="1">
        <f t="shared" si="1"/>
        <v>2023</v>
      </c>
      <c r="C38" s="34">
        <v>44986</v>
      </c>
      <c r="D38" s="35">
        <v>4.2104999999999997</v>
      </c>
      <c r="E38" s="36" t="e">
        <v>#N/A</v>
      </c>
      <c r="F38" s="37">
        <f t="shared" si="2"/>
        <v>4.2136166666666668</v>
      </c>
      <c r="G38" s="37">
        <v>4.2104999999999997</v>
      </c>
      <c r="H38" s="38"/>
      <c r="I38" s="35">
        <v>1.8673809523809526</v>
      </c>
      <c r="J38" s="36" t="e">
        <v>#N/A</v>
      </c>
      <c r="K38" s="37">
        <f t="shared" ref="K38:K46" si="3">AVERAGEIF($B$36:$B$95,B38,$L$36:$L$95)</f>
        <v>1.9635317460317461</v>
      </c>
      <c r="L38" s="37">
        <v>1.8673809523809526</v>
      </c>
      <c r="M38" s="39"/>
      <c r="O38" s="3"/>
      <c r="P38" s="3"/>
      <c r="AB38" s="3"/>
      <c r="AC38" s="3"/>
    </row>
    <row r="39" spans="2:29" s="18" customFormat="1" x14ac:dyDescent="0.25">
      <c r="B39" s="1">
        <f t="shared" si="1"/>
        <v>2023</v>
      </c>
      <c r="C39" s="34">
        <v>45017</v>
      </c>
      <c r="D39" s="35">
        <v>4.0990000000000002</v>
      </c>
      <c r="E39" s="36" t="e">
        <v>#N/A</v>
      </c>
      <c r="F39" s="37">
        <f t="shared" si="2"/>
        <v>4.2136166666666668</v>
      </c>
      <c r="G39" s="37">
        <v>4.0990000000000002</v>
      </c>
      <c r="H39" s="38"/>
      <c r="I39" s="35">
        <v>2.0152380952380953</v>
      </c>
      <c r="J39" s="36" t="e">
        <v>#N/A</v>
      </c>
      <c r="K39" s="37">
        <f t="shared" si="3"/>
        <v>1.9635317460317461</v>
      </c>
      <c r="L39" s="37">
        <v>2.0152380952380953</v>
      </c>
      <c r="M39" s="39"/>
      <c r="O39" s="3"/>
      <c r="P39" s="3"/>
      <c r="AB39" s="3"/>
      <c r="AC39" s="3"/>
    </row>
    <row r="40" spans="2:29" s="18" customFormat="1" x14ac:dyDescent="0.25">
      <c r="B40" s="1">
        <f t="shared" si="1"/>
        <v>2023</v>
      </c>
      <c r="C40" s="34">
        <v>45047</v>
      </c>
      <c r="D40" s="35">
        <v>3.915</v>
      </c>
      <c r="E40" s="36" t="e">
        <v>#N/A</v>
      </c>
      <c r="F40" s="37">
        <f t="shared" si="2"/>
        <v>4.2136166666666668</v>
      </c>
      <c r="G40" s="37">
        <v>3.915</v>
      </c>
      <c r="H40" s="38"/>
      <c r="I40" s="35">
        <v>1.7969047619047618</v>
      </c>
      <c r="J40" s="36" t="e">
        <v>#N/A</v>
      </c>
      <c r="K40" s="37">
        <f t="shared" si="3"/>
        <v>1.9635317460317461</v>
      </c>
      <c r="L40" s="37">
        <v>1.7969047619047618</v>
      </c>
      <c r="M40" s="39"/>
      <c r="O40" s="3"/>
      <c r="P40" s="3"/>
      <c r="AB40" s="3"/>
      <c r="AC40" s="3"/>
    </row>
    <row r="41" spans="2:29" s="18" customFormat="1" x14ac:dyDescent="0.25">
      <c r="B41" s="1">
        <f t="shared" si="1"/>
        <v>2023</v>
      </c>
      <c r="C41" s="34">
        <v>45078</v>
      </c>
      <c r="D41" s="35">
        <v>3.8017500000000002</v>
      </c>
      <c r="E41" s="36" t="e">
        <v>#N/A</v>
      </c>
      <c r="F41" s="37">
        <f t="shared" si="2"/>
        <v>4.2136166666666668</v>
      </c>
      <c r="G41" s="37">
        <v>3.8017500000000002</v>
      </c>
      <c r="H41" s="38"/>
      <c r="I41" s="35">
        <v>1.7819047619047619</v>
      </c>
      <c r="J41" s="36" t="e">
        <v>#N/A</v>
      </c>
      <c r="K41" s="37">
        <f t="shared" si="3"/>
        <v>1.9635317460317461</v>
      </c>
      <c r="L41" s="37">
        <v>1.7819047619047619</v>
      </c>
      <c r="M41" s="39"/>
      <c r="O41" s="3"/>
      <c r="P41" s="3"/>
      <c r="AB41" s="3"/>
      <c r="AC41" s="3"/>
    </row>
    <row r="42" spans="2:29" s="18" customFormat="1" x14ac:dyDescent="0.25">
      <c r="B42" s="1">
        <f t="shared" si="1"/>
        <v>2023</v>
      </c>
      <c r="C42" s="34">
        <v>45108</v>
      </c>
      <c r="D42" s="35">
        <v>3.8822000000000001</v>
      </c>
      <c r="E42" s="36" t="e">
        <v>#N/A</v>
      </c>
      <c r="F42" s="37">
        <f t="shared" si="2"/>
        <v>4.2136166666666668</v>
      </c>
      <c r="G42" s="37">
        <v>3.8822000000000001</v>
      </c>
      <c r="H42" s="38"/>
      <c r="I42" s="35">
        <v>1.9073809523809524</v>
      </c>
      <c r="J42" s="36" t="e">
        <v>#N/A</v>
      </c>
      <c r="K42" s="37">
        <f t="shared" si="3"/>
        <v>1.9635317460317461</v>
      </c>
      <c r="L42" s="37">
        <v>1.9073809523809524</v>
      </c>
      <c r="M42" s="39"/>
      <c r="O42" s="3"/>
      <c r="P42" s="3"/>
      <c r="AB42" s="3"/>
      <c r="AC42" s="3"/>
    </row>
    <row r="43" spans="2:29" s="18" customFormat="1" x14ac:dyDescent="0.25">
      <c r="B43" s="1">
        <f t="shared" si="1"/>
        <v>2023</v>
      </c>
      <c r="C43" s="34">
        <v>45139</v>
      </c>
      <c r="D43" s="35">
        <v>4.3702499999999995</v>
      </c>
      <c r="E43" s="36" t="e">
        <v>#N/A</v>
      </c>
      <c r="F43" s="37">
        <f t="shared" si="2"/>
        <v>4.2136166666666668</v>
      </c>
      <c r="G43" s="37">
        <v>4.3702499999999995</v>
      </c>
      <c r="H43" s="38"/>
      <c r="I43" s="35">
        <v>2.0511904761904765</v>
      </c>
      <c r="J43" s="36" t="e">
        <v>#N/A</v>
      </c>
      <c r="K43" s="37">
        <f t="shared" si="3"/>
        <v>1.9635317460317461</v>
      </c>
      <c r="L43" s="37">
        <v>2.0511904761904765</v>
      </c>
      <c r="M43" s="39"/>
      <c r="O43" s="3"/>
      <c r="P43" s="3"/>
      <c r="AB43" s="3"/>
      <c r="AC43" s="3"/>
    </row>
    <row r="44" spans="2:29" s="18" customFormat="1" x14ac:dyDescent="0.25">
      <c r="B44" s="1">
        <f t="shared" si="1"/>
        <v>2023</v>
      </c>
      <c r="C44" s="34">
        <v>45170</v>
      </c>
      <c r="D44" s="35">
        <v>4.5627499999999994</v>
      </c>
      <c r="E44" s="36" t="e">
        <v>#N/A</v>
      </c>
      <c r="F44" s="37">
        <f t="shared" si="2"/>
        <v>4.2136166666666668</v>
      </c>
      <c r="G44" s="37">
        <v>4.5627499999999994</v>
      </c>
      <c r="H44" s="38"/>
      <c r="I44" s="35">
        <v>2.2314285714285713</v>
      </c>
      <c r="J44" s="36" t="e">
        <v>#N/A</v>
      </c>
      <c r="K44" s="37">
        <f t="shared" si="3"/>
        <v>1.9635317460317461</v>
      </c>
      <c r="L44" s="37">
        <v>2.2314285714285713</v>
      </c>
      <c r="M44" s="39"/>
      <c r="O44" s="3"/>
      <c r="P44" s="3"/>
      <c r="AB44" s="3"/>
      <c r="AC44" s="3"/>
    </row>
    <row r="45" spans="2:29" s="18" customFormat="1" x14ac:dyDescent="0.25">
      <c r="B45" s="1">
        <f t="shared" si="1"/>
        <v>2023</v>
      </c>
      <c r="C45" s="34">
        <v>45200</v>
      </c>
      <c r="D45" s="35">
        <v>4.5068000000000001</v>
      </c>
      <c r="E45" s="36" t="e">
        <v>#N/A</v>
      </c>
      <c r="F45" s="37">
        <f t="shared" si="2"/>
        <v>4.2136166666666668</v>
      </c>
      <c r="G45" s="37">
        <v>4.5068000000000001</v>
      </c>
      <c r="H45" s="38"/>
      <c r="I45" s="35">
        <v>2.157142857142857</v>
      </c>
      <c r="J45" s="36" t="e">
        <v>#N/A</v>
      </c>
      <c r="K45" s="37">
        <f t="shared" si="3"/>
        <v>1.9635317460317461</v>
      </c>
      <c r="L45" s="37">
        <v>2.157142857142857</v>
      </c>
      <c r="M45" s="39"/>
      <c r="O45" s="3"/>
      <c r="P45" s="3"/>
      <c r="AB45" s="3"/>
      <c r="AC45" s="3"/>
    </row>
    <row r="46" spans="2:29" s="18" customFormat="1" x14ac:dyDescent="0.25">
      <c r="B46" s="1">
        <f t="shared" si="1"/>
        <v>2023</v>
      </c>
      <c r="C46" s="34">
        <v>45231</v>
      </c>
      <c r="D46" s="35">
        <v>4.2537500000000001</v>
      </c>
      <c r="E46" s="36" t="e">
        <v>#N/A</v>
      </c>
      <c r="F46" s="37">
        <f t="shared" si="2"/>
        <v>4.2136166666666668</v>
      </c>
      <c r="G46" s="37">
        <v>4.2537500000000001</v>
      </c>
      <c r="H46" s="38"/>
      <c r="I46" s="35">
        <v>1.9747619047619047</v>
      </c>
      <c r="J46" s="36" t="e">
        <v>#N/A</v>
      </c>
      <c r="K46" s="37">
        <f t="shared" si="3"/>
        <v>1.9635317460317461</v>
      </c>
      <c r="L46" s="37">
        <v>1.9747619047619047</v>
      </c>
      <c r="M46" s="39"/>
      <c r="O46" s="3"/>
      <c r="P46" s="3"/>
      <c r="AB46" s="3"/>
      <c r="AC46" s="3"/>
    </row>
    <row r="47" spans="2:29" s="18" customFormat="1" x14ac:dyDescent="0.25">
      <c r="B47" s="1">
        <f t="shared" si="1"/>
        <v>2023</v>
      </c>
      <c r="C47" s="34">
        <v>45261</v>
      </c>
      <c r="D47" s="35">
        <v>3.9717500000000001</v>
      </c>
      <c r="E47" s="36" t="e">
        <v>#N/A</v>
      </c>
      <c r="F47" s="37"/>
      <c r="G47" s="37">
        <v>3.9717500000000001</v>
      </c>
      <c r="H47" s="38"/>
      <c r="I47" s="35">
        <v>1.8483333333333332</v>
      </c>
      <c r="J47" s="36" t="e">
        <v>#N/A</v>
      </c>
      <c r="K47" s="37"/>
      <c r="L47" s="37">
        <v>1.8483333333333332</v>
      </c>
      <c r="M47" s="39"/>
      <c r="O47" s="3"/>
      <c r="P47" s="3"/>
      <c r="AB47" s="3"/>
      <c r="AC47" s="3"/>
    </row>
    <row r="48" spans="2:29" s="18" customFormat="1" x14ac:dyDescent="0.25">
      <c r="B48" s="1">
        <f t="shared" si="1"/>
        <v>2024</v>
      </c>
      <c r="C48" s="34">
        <v>45292</v>
      </c>
      <c r="D48" s="35">
        <v>3.8544</v>
      </c>
      <c r="E48" s="36" t="e">
        <v>#N/A</v>
      </c>
      <c r="F48" s="37"/>
      <c r="G48" s="37">
        <v>3.8544</v>
      </c>
      <c r="H48" s="38"/>
      <c r="I48" s="35">
        <v>1.9076190476190478</v>
      </c>
      <c r="J48" s="36" t="e">
        <v>#N/A</v>
      </c>
      <c r="K48" s="37"/>
      <c r="L48" s="37">
        <v>1.9076190476190478</v>
      </c>
      <c r="M48" s="39"/>
      <c r="O48" s="3"/>
      <c r="P48" s="3"/>
      <c r="AB48" s="3"/>
      <c r="AC48" s="3"/>
    </row>
    <row r="49" spans="2:29" s="18" customFormat="1" x14ac:dyDescent="0.25">
      <c r="B49" s="1">
        <f t="shared" si="1"/>
        <v>2024</v>
      </c>
      <c r="C49" s="34">
        <v>45323</v>
      </c>
      <c r="D49" s="35">
        <v>4.0437500000000002</v>
      </c>
      <c r="E49" s="36" t="e">
        <v>#N/A</v>
      </c>
      <c r="F49" s="37">
        <f t="shared" ref="F49:F58" si="4">AVERAGEIF($B$36:$B$95,B49,$G$36:$G$95)</f>
        <v>3.7612749999999999</v>
      </c>
      <c r="G49" s="37">
        <v>4.0437500000000002</v>
      </c>
      <c r="H49" s="38"/>
      <c r="I49" s="35">
        <v>1.9876190476190476</v>
      </c>
      <c r="J49" s="36" t="e">
        <v>#N/A</v>
      </c>
      <c r="K49" s="37">
        <f>AVERAGEIF($B$36:$B$95,B49,$L$36:$L$95)</f>
        <v>1.9173015873015873</v>
      </c>
      <c r="L49" s="37">
        <v>1.9876190476190476</v>
      </c>
      <c r="M49" s="39"/>
      <c r="O49" s="3"/>
      <c r="P49" s="3"/>
      <c r="AB49" s="3"/>
      <c r="AC49" s="3"/>
    </row>
    <row r="50" spans="2:29" s="18" customFormat="1" x14ac:dyDescent="0.25">
      <c r="B50" s="1">
        <f t="shared" si="1"/>
        <v>2024</v>
      </c>
      <c r="C50" s="34">
        <v>45352</v>
      </c>
      <c r="D50" s="35">
        <v>4.0220000000000002</v>
      </c>
      <c r="E50" s="36" t="e">
        <v>#N/A</v>
      </c>
      <c r="F50" s="37">
        <f t="shared" si="4"/>
        <v>3.7612749999999999</v>
      </c>
      <c r="G50" s="37">
        <v>4.0220000000000002</v>
      </c>
      <c r="H50" s="38"/>
      <c r="I50" s="35">
        <v>2.0335714285714284</v>
      </c>
      <c r="J50" s="36" t="e">
        <v>#N/A</v>
      </c>
      <c r="K50" s="37">
        <f t="shared" ref="K50:K58" si="5">AVERAGEIF($B$36:$B$95,B50,$L$36:$L$95)</f>
        <v>1.9173015873015873</v>
      </c>
      <c r="L50" s="37">
        <v>2.0335714285714284</v>
      </c>
      <c r="M50" s="39"/>
      <c r="O50" s="3"/>
      <c r="P50" s="3"/>
      <c r="AB50" s="3"/>
      <c r="AC50" s="3"/>
    </row>
    <row r="51" spans="2:29" s="18" customFormat="1" x14ac:dyDescent="0.25">
      <c r="B51" s="1">
        <f t="shared" si="1"/>
        <v>2024</v>
      </c>
      <c r="C51" s="34">
        <v>45383</v>
      </c>
      <c r="D51" s="35">
        <v>4.0022000000000002</v>
      </c>
      <c r="E51" s="36" t="e">
        <v>#N/A</v>
      </c>
      <c r="F51" s="37">
        <f t="shared" si="4"/>
        <v>3.7612749999999999</v>
      </c>
      <c r="G51" s="37">
        <v>4.0022000000000002</v>
      </c>
      <c r="H51" s="38"/>
      <c r="I51" s="35">
        <v>2.1414285714285715</v>
      </c>
      <c r="J51" s="36" t="e">
        <v>#N/A</v>
      </c>
      <c r="K51" s="37">
        <f t="shared" si="5"/>
        <v>1.9173015873015873</v>
      </c>
      <c r="L51" s="37">
        <v>2.1414285714285715</v>
      </c>
      <c r="M51" s="39"/>
      <c r="O51" s="3"/>
      <c r="P51" s="3"/>
      <c r="AB51" s="3"/>
      <c r="AC51" s="3"/>
    </row>
    <row r="52" spans="2:29" s="18" customFormat="1" x14ac:dyDescent="0.25">
      <c r="B52" s="1">
        <f t="shared" si="1"/>
        <v>2024</v>
      </c>
      <c r="C52" s="34">
        <v>45413</v>
      </c>
      <c r="D52" s="35">
        <v>3.8222500000000004</v>
      </c>
      <c r="E52" s="36" t="e">
        <v>#N/A</v>
      </c>
      <c r="F52" s="37">
        <f t="shared" si="4"/>
        <v>3.7612749999999999</v>
      </c>
      <c r="G52" s="37">
        <v>3.8222500000000004</v>
      </c>
      <c r="H52" s="38"/>
      <c r="I52" s="35">
        <v>1.9464285714285714</v>
      </c>
      <c r="J52" s="36" t="e">
        <v>#N/A</v>
      </c>
      <c r="K52" s="37">
        <f t="shared" si="5"/>
        <v>1.9173015873015873</v>
      </c>
      <c r="L52" s="37">
        <v>1.9464285714285714</v>
      </c>
      <c r="M52" s="39"/>
      <c r="O52" s="3"/>
      <c r="P52" s="3"/>
      <c r="AB52" s="3"/>
      <c r="AC52" s="3"/>
    </row>
    <row r="53" spans="2:29" s="18" customFormat="1" x14ac:dyDescent="0.25">
      <c r="B53" s="1">
        <f t="shared" si="1"/>
        <v>2024</v>
      </c>
      <c r="C53" s="34">
        <v>45444</v>
      </c>
      <c r="D53" s="35">
        <v>3.722</v>
      </c>
      <c r="E53" s="36" t="e">
        <v>#N/A</v>
      </c>
      <c r="F53" s="37">
        <f t="shared" si="4"/>
        <v>3.7612749999999999</v>
      </c>
      <c r="G53" s="37">
        <v>3.722</v>
      </c>
      <c r="H53" s="38"/>
      <c r="I53" s="35">
        <v>1.9583333333333333</v>
      </c>
      <c r="J53" s="36" t="e">
        <v>#N/A</v>
      </c>
      <c r="K53" s="37">
        <f t="shared" si="5"/>
        <v>1.9173015873015873</v>
      </c>
      <c r="L53" s="37">
        <v>1.9583333333333333</v>
      </c>
      <c r="M53" s="39"/>
      <c r="O53" s="3"/>
      <c r="P53" s="3"/>
      <c r="AB53" s="3"/>
      <c r="AC53" s="3"/>
    </row>
    <row r="54" spans="2:29" s="18" customFormat="1" x14ac:dyDescent="0.25">
      <c r="B54" s="1">
        <f t="shared" si="1"/>
        <v>2024</v>
      </c>
      <c r="C54" s="34">
        <v>45474</v>
      </c>
      <c r="D54" s="35">
        <v>3.8102</v>
      </c>
      <c r="E54" s="36" t="e">
        <v>#N/A</v>
      </c>
      <c r="F54" s="37">
        <f t="shared" si="4"/>
        <v>3.7612749999999999</v>
      </c>
      <c r="G54" s="37">
        <v>3.8102</v>
      </c>
      <c r="H54" s="38"/>
      <c r="I54" s="35">
        <v>2.0273809523809527</v>
      </c>
      <c r="J54" s="36" t="e">
        <v>#N/A</v>
      </c>
      <c r="K54" s="37">
        <f t="shared" si="5"/>
        <v>1.9173015873015873</v>
      </c>
      <c r="L54" s="37">
        <v>2.0273809523809527</v>
      </c>
      <c r="M54" s="39"/>
      <c r="O54" s="3"/>
      <c r="P54" s="3"/>
      <c r="AB54" s="3"/>
      <c r="AC54" s="3"/>
    </row>
    <row r="55" spans="2:29" s="18" customFormat="1" x14ac:dyDescent="0.25">
      <c r="B55" s="1">
        <f t="shared" si="1"/>
        <v>2024</v>
      </c>
      <c r="C55" s="34">
        <v>45505</v>
      </c>
      <c r="D55" s="35">
        <v>3.6995</v>
      </c>
      <c r="E55" s="36" t="e">
        <v>#N/A</v>
      </c>
      <c r="F55" s="37">
        <f t="shared" si="4"/>
        <v>3.7612749999999999</v>
      </c>
      <c r="G55" s="37">
        <v>3.6995</v>
      </c>
      <c r="H55" s="38"/>
      <c r="I55" s="35">
        <v>1.9133333333333333</v>
      </c>
      <c r="J55" s="36" t="e">
        <v>#N/A</v>
      </c>
      <c r="K55" s="37">
        <f t="shared" si="5"/>
        <v>1.9173015873015873</v>
      </c>
      <c r="L55" s="37">
        <v>1.9133333333333333</v>
      </c>
      <c r="M55" s="39"/>
      <c r="O55" s="3"/>
      <c r="P55" s="3"/>
      <c r="AB55" s="3"/>
      <c r="AC55" s="3"/>
    </row>
    <row r="56" spans="2:29" s="18" customFormat="1" x14ac:dyDescent="0.25">
      <c r="B56" s="1">
        <f t="shared" si="1"/>
        <v>2024</v>
      </c>
      <c r="C56" s="34">
        <v>45536</v>
      </c>
      <c r="D56" s="35">
        <v>3.5577999999999999</v>
      </c>
      <c r="E56" s="36" t="e">
        <v>#N/A</v>
      </c>
      <c r="F56" s="37">
        <f t="shared" si="4"/>
        <v>3.7612749999999999</v>
      </c>
      <c r="G56" s="37">
        <v>3.5577999999999999</v>
      </c>
      <c r="H56" s="38"/>
      <c r="I56" s="35">
        <v>1.7623809523809524</v>
      </c>
      <c r="J56" s="36" t="e">
        <v>#N/A</v>
      </c>
      <c r="K56" s="37">
        <f t="shared" si="5"/>
        <v>1.9173015873015873</v>
      </c>
      <c r="L56" s="37">
        <v>1.7623809523809524</v>
      </c>
      <c r="M56" s="39"/>
      <c r="O56" s="3"/>
      <c r="P56" s="3"/>
      <c r="AB56" s="3"/>
      <c r="AC56" s="3"/>
    </row>
    <row r="57" spans="2:29" s="18" customFormat="1" x14ac:dyDescent="0.25">
      <c r="B57" s="1">
        <f t="shared" si="1"/>
        <v>2024</v>
      </c>
      <c r="C57" s="34">
        <v>45566</v>
      </c>
      <c r="D57" s="35">
        <v>3.5852499999999998</v>
      </c>
      <c r="E57" s="36" t="e">
        <v>#N/A</v>
      </c>
      <c r="F57" s="37">
        <f t="shared" si="4"/>
        <v>3.7612749999999999</v>
      </c>
      <c r="G57" s="37">
        <v>3.5852499999999998</v>
      </c>
      <c r="H57" s="38"/>
      <c r="I57" s="35">
        <v>1.8007142857142857</v>
      </c>
      <c r="J57" s="36" t="e">
        <v>#N/A</v>
      </c>
      <c r="K57" s="37">
        <f t="shared" si="5"/>
        <v>1.9173015873015873</v>
      </c>
      <c r="L57" s="37">
        <v>1.8007142857142857</v>
      </c>
      <c r="M57" s="39"/>
      <c r="O57" s="3"/>
      <c r="P57" s="3"/>
      <c r="AB57" s="3"/>
      <c r="AC57" s="3"/>
    </row>
    <row r="58" spans="2:29" s="18" customFormat="1" x14ac:dyDescent="0.25">
      <c r="B58" s="1">
        <f t="shared" si="1"/>
        <v>2024</v>
      </c>
      <c r="C58" s="34">
        <v>45597</v>
      </c>
      <c r="D58" s="35">
        <v>3.5217499999999999</v>
      </c>
      <c r="E58" s="36" t="e">
        <v>#N/A</v>
      </c>
      <c r="F58" s="37">
        <f t="shared" si="4"/>
        <v>3.7612749999999999</v>
      </c>
      <c r="G58" s="37">
        <v>3.5217499999999999</v>
      </c>
      <c r="H58" s="38"/>
      <c r="I58" s="35">
        <v>1.7702380952380952</v>
      </c>
      <c r="J58" s="36" t="e">
        <v>#N/A</v>
      </c>
      <c r="K58" s="37">
        <f t="shared" si="5"/>
        <v>1.9173015873015873</v>
      </c>
      <c r="L58" s="37">
        <v>1.7702380952380952</v>
      </c>
      <c r="M58" s="39"/>
      <c r="O58" s="3"/>
      <c r="P58" s="3"/>
      <c r="AB58" s="3"/>
      <c r="AC58" s="3"/>
    </row>
    <row r="59" spans="2:29" s="18" customFormat="1" x14ac:dyDescent="0.25">
      <c r="B59" s="1">
        <f t="shared" si="1"/>
        <v>2024</v>
      </c>
      <c r="C59" s="34">
        <v>45627</v>
      </c>
      <c r="D59" s="35">
        <v>3.4942000000000002</v>
      </c>
      <c r="E59" s="36" t="e">
        <v>#N/A</v>
      </c>
      <c r="F59" s="37"/>
      <c r="G59" s="37">
        <v>3.4942000000000002</v>
      </c>
      <c r="H59" s="38"/>
      <c r="I59" s="35">
        <v>1.7585714285714285</v>
      </c>
      <c r="J59" s="36" t="e">
        <v>#N/A</v>
      </c>
      <c r="K59" s="37"/>
      <c r="L59" s="37">
        <v>1.7585714285714285</v>
      </c>
      <c r="M59" s="39"/>
      <c r="O59" s="3"/>
      <c r="P59" s="3"/>
      <c r="AB59" s="3"/>
      <c r="AC59" s="3"/>
    </row>
    <row r="60" spans="2:29" s="18" customFormat="1" x14ac:dyDescent="0.25">
      <c r="B60" s="1">
        <f t="shared" si="1"/>
        <v>2025</v>
      </c>
      <c r="C60" s="34">
        <v>45658</v>
      </c>
      <c r="D60" s="35">
        <v>3.6342500000000002</v>
      </c>
      <c r="E60" s="36" t="e">
        <v>#N/A</v>
      </c>
      <c r="F60" s="37"/>
      <c r="G60" s="37">
        <v>3.6342500000000002</v>
      </c>
      <c r="H60" s="38"/>
      <c r="I60" s="35">
        <v>1.8873809523809524</v>
      </c>
      <c r="J60" s="36" t="e">
        <v>#N/A</v>
      </c>
      <c r="K60" s="37"/>
      <c r="L60" s="37">
        <v>1.8873809523809524</v>
      </c>
      <c r="M60" s="39"/>
      <c r="O60" s="3"/>
      <c r="P60" s="3"/>
      <c r="AB60" s="3"/>
      <c r="AC60" s="3"/>
    </row>
    <row r="61" spans="2:29" s="18" customFormat="1" x14ac:dyDescent="0.25">
      <c r="B61" s="1">
        <f t="shared" si="1"/>
        <v>2025</v>
      </c>
      <c r="C61" s="34">
        <v>45689</v>
      </c>
      <c r="D61" s="35">
        <v>3.6747500000000004</v>
      </c>
      <c r="E61" s="36" t="e">
        <v>#N/A</v>
      </c>
      <c r="F61" s="37">
        <f t="shared" ref="F61:F70" si="6">AVERAGEIF($B$36:$B$95,B61,$G$36:$G$95)</f>
        <v>3.662058333333333</v>
      </c>
      <c r="G61" s="37">
        <v>3.6747500000000004</v>
      </c>
      <c r="H61" s="38"/>
      <c r="I61" s="35">
        <v>1.7961904761904761</v>
      </c>
      <c r="J61" s="36" t="e">
        <v>#N/A</v>
      </c>
      <c r="K61" s="37">
        <f>AVERAGEIF($B$36:$B$95,B61,$L$36:$L$95)</f>
        <v>1.6453174603174603</v>
      </c>
      <c r="L61" s="37">
        <v>1.7961904761904761</v>
      </c>
      <c r="M61" s="39"/>
      <c r="O61" s="3"/>
      <c r="P61" s="3"/>
      <c r="AB61" s="3"/>
      <c r="AC61" s="3"/>
    </row>
    <row r="62" spans="2:29" s="18" customFormat="1" x14ac:dyDescent="0.25">
      <c r="B62" s="1">
        <f t="shared" si="1"/>
        <v>2025</v>
      </c>
      <c r="C62" s="34">
        <v>45717</v>
      </c>
      <c r="D62" s="35">
        <v>3.585</v>
      </c>
      <c r="E62" s="36" t="e">
        <v>#N/A</v>
      </c>
      <c r="F62" s="37">
        <f t="shared" si="6"/>
        <v>3.662058333333333</v>
      </c>
      <c r="G62" s="37">
        <v>3.585</v>
      </c>
      <c r="H62" s="38"/>
      <c r="I62" s="35">
        <v>1.7316666666666667</v>
      </c>
      <c r="J62" s="36" t="e">
        <v>#N/A</v>
      </c>
      <c r="K62" s="37">
        <f t="shared" ref="K62:K70" si="7">AVERAGEIF($B$36:$B$95,B62,$L$36:$L$95)</f>
        <v>1.6453174603174603</v>
      </c>
      <c r="L62" s="37">
        <v>1.7316666666666667</v>
      </c>
      <c r="M62" s="39"/>
      <c r="O62" s="3"/>
      <c r="P62" s="3"/>
      <c r="AB62" s="3"/>
      <c r="AC62" s="3"/>
    </row>
    <row r="63" spans="2:29" s="18" customFormat="1" x14ac:dyDescent="0.25">
      <c r="B63" s="1">
        <f t="shared" si="1"/>
        <v>2025</v>
      </c>
      <c r="C63" s="34">
        <v>45748</v>
      </c>
      <c r="D63" s="35">
        <v>3.5664999999999996</v>
      </c>
      <c r="E63" s="36" t="e">
        <v>#N/A</v>
      </c>
      <c r="F63" s="40">
        <f t="shared" si="6"/>
        <v>3.662058333333333</v>
      </c>
      <c r="G63" s="37">
        <v>3.5664999999999996</v>
      </c>
      <c r="H63" s="38"/>
      <c r="I63" s="35">
        <v>1.6221428571428571</v>
      </c>
      <c r="J63" s="36" t="e">
        <v>#N/A</v>
      </c>
      <c r="K63" s="37">
        <f t="shared" si="7"/>
        <v>1.6453174603174603</v>
      </c>
      <c r="L63" s="37">
        <v>1.6221428571428571</v>
      </c>
      <c r="M63" s="39"/>
      <c r="O63" s="3"/>
      <c r="P63" s="3"/>
      <c r="AB63" s="3"/>
      <c r="AC63" s="3"/>
    </row>
    <row r="64" spans="2:29" s="18" customFormat="1" x14ac:dyDescent="0.25">
      <c r="B64" s="1">
        <f t="shared" si="1"/>
        <v>2025</v>
      </c>
      <c r="C64" s="34">
        <v>45778</v>
      </c>
      <c r="D64" s="35">
        <v>3.4989999999999997</v>
      </c>
      <c r="E64" s="36" t="e">
        <v>#N/A</v>
      </c>
      <c r="F64" s="40">
        <f t="shared" si="6"/>
        <v>3.662058333333333</v>
      </c>
      <c r="G64" s="37">
        <v>3.4989999999999997</v>
      </c>
      <c r="H64" s="38"/>
      <c r="I64" s="35">
        <v>1.5345238095238096</v>
      </c>
      <c r="J64" s="36" t="e">
        <v>#N/A</v>
      </c>
      <c r="K64" s="37">
        <f t="shared" si="7"/>
        <v>1.6453174603174603</v>
      </c>
      <c r="L64" s="37">
        <v>1.5345238095238096</v>
      </c>
      <c r="M64" s="39"/>
      <c r="O64" s="3"/>
      <c r="P64" s="3"/>
      <c r="AB64" s="3"/>
      <c r="AC64" s="3"/>
    </row>
    <row r="65" spans="2:29" s="18" customFormat="1" x14ac:dyDescent="0.25">
      <c r="B65" s="1">
        <f t="shared" si="1"/>
        <v>2025</v>
      </c>
      <c r="C65" s="34">
        <v>45809</v>
      </c>
      <c r="D65" s="35">
        <v>3.5989999999999998</v>
      </c>
      <c r="E65" s="36" t="e">
        <v>#N/A</v>
      </c>
      <c r="F65" s="40">
        <f t="shared" si="6"/>
        <v>3.662058333333333</v>
      </c>
      <c r="G65" s="37">
        <v>3.5989999999999998</v>
      </c>
      <c r="H65" s="38"/>
      <c r="I65" s="35">
        <v>1.700952380952381</v>
      </c>
      <c r="J65" s="36" t="e">
        <v>#N/A</v>
      </c>
      <c r="K65" s="37">
        <f t="shared" si="7"/>
        <v>1.6453174603174603</v>
      </c>
      <c r="L65" s="37">
        <v>1.700952380952381</v>
      </c>
      <c r="M65" s="39"/>
      <c r="O65" s="3"/>
      <c r="P65" s="3"/>
      <c r="AB65" s="3"/>
      <c r="AC65" s="3"/>
    </row>
    <row r="66" spans="2:29" s="18" customFormat="1" x14ac:dyDescent="0.25">
      <c r="B66" s="1">
        <f t="shared" si="1"/>
        <v>2025</v>
      </c>
      <c r="C66" s="34">
        <v>45839</v>
      </c>
      <c r="D66" s="35">
        <v>3.7785000000000002</v>
      </c>
      <c r="E66" s="36" t="e">
        <v>#N/A</v>
      </c>
      <c r="F66" s="40">
        <f t="shared" si="6"/>
        <v>3.662058333333333</v>
      </c>
      <c r="G66" s="37">
        <v>3.7785000000000002</v>
      </c>
      <c r="H66" s="38"/>
      <c r="I66" s="35">
        <v>1.6914285714285715</v>
      </c>
      <c r="J66" s="36" t="e">
        <v>#N/A</v>
      </c>
      <c r="K66" s="37">
        <f t="shared" si="7"/>
        <v>1.6453174603174603</v>
      </c>
      <c r="L66" s="37">
        <v>1.6914285714285715</v>
      </c>
      <c r="M66" s="39"/>
      <c r="O66" s="3"/>
      <c r="P66" s="3"/>
      <c r="AB66" s="3"/>
      <c r="AC66" s="3"/>
    </row>
    <row r="67" spans="2:29" s="18" customFormat="1" x14ac:dyDescent="0.25">
      <c r="B67" s="1">
        <f t="shared" si="1"/>
        <v>2025</v>
      </c>
      <c r="C67" s="34">
        <v>45870</v>
      </c>
      <c r="D67" s="35">
        <v>3.7437499999999999</v>
      </c>
      <c r="E67" s="36" t="e">
        <v>#N/A</v>
      </c>
      <c r="F67" s="40">
        <f t="shared" si="6"/>
        <v>3.662058333333333</v>
      </c>
      <c r="G67" s="37">
        <v>3.7437499999999999</v>
      </c>
      <c r="H67" s="38"/>
      <c r="I67" s="35">
        <v>1.615952380952381</v>
      </c>
      <c r="J67" s="36" t="e">
        <v>#N/A</v>
      </c>
      <c r="K67" s="37">
        <f t="shared" si="7"/>
        <v>1.6453174603174603</v>
      </c>
      <c r="L67" s="37">
        <v>1.615952380952381</v>
      </c>
      <c r="M67" s="39"/>
      <c r="O67" s="3"/>
      <c r="P67" s="3"/>
      <c r="AB67" s="3"/>
      <c r="AC67" s="3"/>
    </row>
    <row r="68" spans="2:29" s="18" customFormat="1" x14ac:dyDescent="0.25">
      <c r="B68" s="1">
        <f t="shared" si="1"/>
        <v>2025</v>
      </c>
      <c r="C68" s="34">
        <v>45901</v>
      </c>
      <c r="D68" s="35">
        <v>3.7483999999999997</v>
      </c>
      <c r="E68" s="36" t="e">
        <v>#N/A</v>
      </c>
      <c r="F68" s="40">
        <f t="shared" si="6"/>
        <v>3.662058333333333</v>
      </c>
      <c r="G68" s="37">
        <v>3.7483999999999997</v>
      </c>
      <c r="H68" s="38"/>
      <c r="I68" s="35">
        <v>1.6188095238095237</v>
      </c>
      <c r="J68" s="36" t="e">
        <v>#N/A</v>
      </c>
      <c r="K68" s="37">
        <f t="shared" si="7"/>
        <v>1.6453174603174603</v>
      </c>
      <c r="L68" s="37">
        <v>1.6188095238095237</v>
      </c>
      <c r="M68" s="39"/>
      <c r="O68" s="3"/>
      <c r="P68" s="3"/>
      <c r="AB68" s="3"/>
      <c r="AC68" s="3"/>
    </row>
    <row r="69" spans="2:29" s="18" customFormat="1" x14ac:dyDescent="0.25">
      <c r="B69" s="1">
        <f t="shared" si="1"/>
        <v>2025</v>
      </c>
      <c r="C69" s="34">
        <v>45931</v>
      </c>
      <c r="D69" s="35">
        <v>3.6785000000000001</v>
      </c>
      <c r="E69" s="36" t="e">
        <v>#N/A</v>
      </c>
      <c r="F69" s="40">
        <f t="shared" si="6"/>
        <v>3.662058333333333</v>
      </c>
      <c r="G69" s="37">
        <v>3.6785000000000001</v>
      </c>
      <c r="H69" s="38"/>
      <c r="I69" s="35">
        <v>1.5366666666666668</v>
      </c>
      <c r="J69" s="36" t="e">
        <v>#N/A</v>
      </c>
      <c r="K69" s="37">
        <f t="shared" si="7"/>
        <v>1.6453174603174603</v>
      </c>
      <c r="L69" s="37">
        <v>1.5366666666666668</v>
      </c>
      <c r="M69" s="39"/>
      <c r="O69" s="3"/>
      <c r="P69" s="3"/>
      <c r="AB69" s="3"/>
      <c r="AC69" s="3"/>
    </row>
    <row r="70" spans="2:29" s="18" customFormat="1" x14ac:dyDescent="0.25">
      <c r="B70" s="1">
        <f t="shared" si="1"/>
        <v>2025</v>
      </c>
      <c r="C70" s="34">
        <v>45962</v>
      </c>
      <c r="D70" s="35">
        <v>3.8222500000000004</v>
      </c>
      <c r="E70" s="36" t="e">
        <v>#N/A</v>
      </c>
      <c r="F70" s="37">
        <f t="shared" si="6"/>
        <v>3.662058333333333</v>
      </c>
      <c r="G70" s="37">
        <v>3.8222500000000004</v>
      </c>
      <c r="H70" s="38"/>
      <c r="I70" s="35">
        <v>1.519047619047619</v>
      </c>
      <c r="J70" s="36" t="e">
        <v>#N/A</v>
      </c>
      <c r="K70" s="37">
        <f t="shared" si="7"/>
        <v>1.6453174603174603</v>
      </c>
      <c r="L70" s="37">
        <v>1.519047619047619</v>
      </c>
      <c r="M70" s="39"/>
      <c r="O70" s="3"/>
      <c r="P70" s="3"/>
      <c r="AB70" s="3"/>
      <c r="AC70" s="3"/>
    </row>
    <row r="71" spans="2:29" s="18" customFormat="1" x14ac:dyDescent="0.25">
      <c r="B71" s="1">
        <f t="shared" si="1"/>
        <v>2025</v>
      </c>
      <c r="C71" s="34">
        <v>45992</v>
      </c>
      <c r="D71" s="35">
        <v>3.6148000000000002</v>
      </c>
      <c r="E71" s="36" t="e">
        <v>#N/A</v>
      </c>
      <c r="F71" s="37"/>
      <c r="G71" s="37">
        <v>3.6148000000000002</v>
      </c>
      <c r="H71" s="38"/>
      <c r="I71" s="35">
        <v>1.489047619047619</v>
      </c>
      <c r="J71" s="36" t="e">
        <v>#N/A</v>
      </c>
      <c r="K71" s="37"/>
      <c r="L71" s="37">
        <v>1.489047619047619</v>
      </c>
      <c r="M71" s="39"/>
      <c r="O71" s="3"/>
      <c r="P71" s="3"/>
      <c r="AB71" s="3"/>
      <c r="AC71" s="3"/>
    </row>
    <row r="72" spans="2:29" s="18" customFormat="1" x14ac:dyDescent="0.25">
      <c r="B72" s="1">
        <f t="shared" si="1"/>
        <v>2026</v>
      </c>
      <c r="C72" s="34">
        <v>46023</v>
      </c>
      <c r="D72" s="35">
        <v>3.5225</v>
      </c>
      <c r="E72" s="36">
        <v>3.5225</v>
      </c>
      <c r="F72" s="37"/>
      <c r="G72" s="37">
        <v>3.5225</v>
      </c>
      <c r="H72" s="38"/>
      <c r="I72" s="35">
        <v>1.5857142857142856</v>
      </c>
      <c r="J72" s="36">
        <v>1.5857142857142856</v>
      </c>
      <c r="K72" s="37"/>
      <c r="L72" s="37">
        <v>1.5857142857142856</v>
      </c>
      <c r="M72" s="39"/>
      <c r="O72" s="3"/>
      <c r="P72" s="3"/>
      <c r="AB72" s="3"/>
      <c r="AC72" s="3"/>
    </row>
    <row r="73" spans="2:29" s="18" customFormat="1" x14ac:dyDescent="0.25">
      <c r="B73" s="1">
        <f t="shared" si="1"/>
        <v>2026</v>
      </c>
      <c r="C73" s="34">
        <v>46054</v>
      </c>
      <c r="D73" s="35" t="e">
        <v>#N/A</v>
      </c>
      <c r="E73" s="36">
        <v>3.6317059999999999</v>
      </c>
      <c r="F73" s="37">
        <f t="shared" ref="F73:F82" si="8">AVERAGEIF($B$36:$B$95,B73,$G$36:$G$95)</f>
        <v>3.4275506666666664</v>
      </c>
      <c r="G73" s="37">
        <v>3.6317059999999999</v>
      </c>
      <c r="H73" s="38"/>
      <c r="I73" s="35" t="e">
        <v>#N/A</v>
      </c>
      <c r="J73" s="36">
        <v>1.5476190476190477</v>
      </c>
      <c r="K73" s="37">
        <f>AVERAGEIF($B$36:$B$95,B73,$L$36:$L$95)</f>
        <v>1.3761904761904766</v>
      </c>
      <c r="L73" s="37">
        <v>1.5476190476190477</v>
      </c>
      <c r="M73" s="39"/>
      <c r="O73" s="3"/>
      <c r="P73" s="3"/>
      <c r="AB73" s="3"/>
      <c r="AC73" s="3"/>
    </row>
    <row r="74" spans="2:29" s="18" customFormat="1" x14ac:dyDescent="0.25">
      <c r="B74" s="1">
        <f t="shared" si="1"/>
        <v>2026</v>
      </c>
      <c r="C74" s="34">
        <v>46082</v>
      </c>
      <c r="D74" s="35" t="e">
        <v>#N/A</v>
      </c>
      <c r="E74" s="36">
        <v>3.5437130000000003</v>
      </c>
      <c r="F74" s="37">
        <f t="shared" si="8"/>
        <v>3.4275506666666664</v>
      </c>
      <c r="G74" s="37">
        <v>3.5437130000000003</v>
      </c>
      <c r="H74" s="38"/>
      <c r="I74" s="35" t="e">
        <v>#N/A</v>
      </c>
      <c r="J74" s="36">
        <v>1.4761904761904763</v>
      </c>
      <c r="K74" s="37">
        <f t="shared" ref="K74:K82" si="9">AVERAGEIF($B$36:$B$95,B74,$L$36:$L$95)</f>
        <v>1.3761904761904766</v>
      </c>
      <c r="L74" s="37">
        <v>1.4761904761904763</v>
      </c>
      <c r="M74" s="39"/>
      <c r="O74" s="3"/>
      <c r="P74" s="3"/>
      <c r="AB74" s="3"/>
      <c r="AC74" s="3"/>
    </row>
    <row r="75" spans="2:29" s="18" customFormat="1" x14ac:dyDescent="0.25">
      <c r="B75" s="1">
        <f t="shared" si="1"/>
        <v>2026</v>
      </c>
      <c r="C75" s="34">
        <v>46113</v>
      </c>
      <c r="D75" s="35" t="e">
        <v>#N/A</v>
      </c>
      <c r="E75" s="36">
        <v>3.424766</v>
      </c>
      <c r="F75" s="37">
        <f t="shared" si="8"/>
        <v>3.4275506666666664</v>
      </c>
      <c r="G75" s="37">
        <v>3.424766</v>
      </c>
      <c r="H75" s="38"/>
      <c r="I75" s="35" t="e">
        <v>#N/A</v>
      </c>
      <c r="J75" s="36">
        <v>1.4047619047619047</v>
      </c>
      <c r="K75" s="37">
        <f t="shared" si="9"/>
        <v>1.3761904761904766</v>
      </c>
      <c r="L75" s="37">
        <v>1.4047619047619047</v>
      </c>
      <c r="M75" s="39"/>
      <c r="O75" s="3"/>
      <c r="P75" s="3"/>
      <c r="AB75" s="3"/>
      <c r="AC75" s="3"/>
    </row>
    <row r="76" spans="2:29" s="18" customFormat="1" x14ac:dyDescent="0.25">
      <c r="B76" s="1">
        <f t="shared" si="1"/>
        <v>2026</v>
      </c>
      <c r="C76" s="34">
        <v>46143</v>
      </c>
      <c r="D76" s="35" t="e">
        <v>#N/A</v>
      </c>
      <c r="E76" s="36">
        <v>3.3705579999999999</v>
      </c>
      <c r="F76" s="37">
        <f t="shared" si="8"/>
        <v>3.4275506666666664</v>
      </c>
      <c r="G76" s="37">
        <v>3.3705579999999999</v>
      </c>
      <c r="H76" s="38"/>
      <c r="I76" s="35" t="e">
        <v>#N/A</v>
      </c>
      <c r="J76" s="36">
        <v>1.3571428571428572</v>
      </c>
      <c r="K76" s="37">
        <f t="shared" si="9"/>
        <v>1.3761904761904766</v>
      </c>
      <c r="L76" s="37">
        <v>1.3571428571428572</v>
      </c>
      <c r="M76" s="39"/>
      <c r="O76" s="3"/>
      <c r="P76" s="3"/>
      <c r="AB76" s="3"/>
      <c r="AC76" s="3"/>
    </row>
    <row r="77" spans="2:29" s="18" customFormat="1" x14ac:dyDescent="0.25">
      <c r="B77" s="1">
        <f t="shared" si="1"/>
        <v>2026</v>
      </c>
      <c r="C77" s="34">
        <v>46174</v>
      </c>
      <c r="D77" s="35" t="e">
        <v>#N/A</v>
      </c>
      <c r="E77" s="36">
        <v>3.3219560000000001</v>
      </c>
      <c r="F77" s="37">
        <f t="shared" si="8"/>
        <v>3.4275506666666664</v>
      </c>
      <c r="G77" s="37">
        <v>3.3219560000000001</v>
      </c>
      <c r="H77" s="38"/>
      <c r="I77" s="35" t="e">
        <v>#N/A</v>
      </c>
      <c r="J77" s="36">
        <v>1.3333333333333333</v>
      </c>
      <c r="K77" s="37">
        <f t="shared" si="9"/>
        <v>1.3761904761904766</v>
      </c>
      <c r="L77" s="37">
        <v>1.3333333333333333</v>
      </c>
      <c r="M77" s="39"/>
      <c r="O77" s="3"/>
      <c r="P77" s="3"/>
      <c r="AB77" s="3"/>
      <c r="AC77" s="3"/>
    </row>
    <row r="78" spans="2:29" s="18" customFormat="1" x14ac:dyDescent="0.25">
      <c r="B78" s="1">
        <f t="shared" si="1"/>
        <v>2026</v>
      </c>
      <c r="C78" s="34">
        <v>46204</v>
      </c>
      <c r="D78" s="35" t="e">
        <v>#N/A</v>
      </c>
      <c r="E78" s="36">
        <v>3.3378550000000002</v>
      </c>
      <c r="F78" s="37">
        <f t="shared" si="8"/>
        <v>3.4275506666666664</v>
      </c>
      <c r="G78" s="37">
        <v>3.3378550000000002</v>
      </c>
      <c r="H78" s="38"/>
      <c r="I78" s="35" t="e">
        <v>#N/A</v>
      </c>
      <c r="J78" s="36">
        <v>1.3333333333333333</v>
      </c>
      <c r="K78" s="37">
        <f t="shared" si="9"/>
        <v>1.3761904761904766</v>
      </c>
      <c r="L78" s="37">
        <v>1.3333333333333333</v>
      </c>
      <c r="M78" s="39"/>
      <c r="O78" s="3"/>
      <c r="P78" s="3"/>
      <c r="AB78" s="3"/>
      <c r="AC78" s="3"/>
    </row>
    <row r="79" spans="2:29" s="18" customFormat="1" x14ac:dyDescent="0.25">
      <c r="B79" s="1">
        <f t="shared" si="1"/>
        <v>2026</v>
      </c>
      <c r="C79" s="34">
        <v>46235</v>
      </c>
      <c r="D79" s="35" t="e">
        <v>#N/A</v>
      </c>
      <c r="E79" s="36">
        <v>3.369815</v>
      </c>
      <c r="F79" s="37">
        <f t="shared" si="8"/>
        <v>3.4275506666666664</v>
      </c>
      <c r="G79" s="37">
        <v>3.369815</v>
      </c>
      <c r="H79" s="38"/>
      <c r="I79" s="35" t="e">
        <v>#N/A</v>
      </c>
      <c r="J79" s="36">
        <v>1.3095238095238095</v>
      </c>
      <c r="K79" s="37">
        <f t="shared" si="9"/>
        <v>1.3761904761904766</v>
      </c>
      <c r="L79" s="37">
        <v>1.3095238095238095</v>
      </c>
      <c r="M79" s="39"/>
      <c r="O79" s="3"/>
      <c r="P79" s="3"/>
      <c r="AB79" s="3"/>
      <c r="AC79" s="3"/>
    </row>
    <row r="80" spans="2:29" s="18" customFormat="1" x14ac:dyDescent="0.25">
      <c r="B80" s="1">
        <f t="shared" si="1"/>
        <v>2026</v>
      </c>
      <c r="C80" s="34">
        <v>46266</v>
      </c>
      <c r="D80" s="35" t="e">
        <v>#N/A</v>
      </c>
      <c r="E80" s="36">
        <v>3.4075479999999998</v>
      </c>
      <c r="F80" s="37">
        <f t="shared" si="8"/>
        <v>3.4275506666666664</v>
      </c>
      <c r="G80" s="37">
        <v>3.4075479999999998</v>
      </c>
      <c r="H80" s="38"/>
      <c r="I80" s="35" t="e">
        <v>#N/A</v>
      </c>
      <c r="J80" s="36">
        <v>1.3095238095238095</v>
      </c>
      <c r="K80" s="37">
        <f t="shared" si="9"/>
        <v>1.3761904761904766</v>
      </c>
      <c r="L80" s="37">
        <v>1.3095238095238095</v>
      </c>
      <c r="M80" s="39"/>
      <c r="O80" s="3"/>
      <c r="P80" s="3"/>
      <c r="AB80" s="3"/>
      <c r="AC80" s="3"/>
    </row>
    <row r="81" spans="2:29" s="18" customFormat="1" x14ac:dyDescent="0.25">
      <c r="B81" s="1">
        <f t="shared" si="1"/>
        <v>2026</v>
      </c>
      <c r="C81" s="34">
        <v>46296</v>
      </c>
      <c r="D81" s="35" t="e">
        <v>#N/A</v>
      </c>
      <c r="E81" s="36">
        <v>3.3884859999999999</v>
      </c>
      <c r="F81" s="37">
        <f t="shared" si="8"/>
        <v>3.4275506666666664</v>
      </c>
      <c r="G81" s="37">
        <v>3.3884859999999999</v>
      </c>
      <c r="H81" s="38"/>
      <c r="I81" s="35" t="e">
        <v>#N/A</v>
      </c>
      <c r="J81" s="36">
        <v>1.2857142857142858</v>
      </c>
      <c r="K81" s="37">
        <f t="shared" si="9"/>
        <v>1.3761904761904766</v>
      </c>
      <c r="L81" s="37">
        <v>1.2857142857142858</v>
      </c>
      <c r="M81" s="39"/>
      <c r="O81" s="3"/>
      <c r="P81" s="3"/>
      <c r="AB81" s="3"/>
      <c r="AC81" s="3"/>
    </row>
    <row r="82" spans="2:29" s="18" customFormat="1" x14ac:dyDescent="0.25">
      <c r="B82" s="1">
        <f t="shared" si="1"/>
        <v>2026</v>
      </c>
      <c r="C82" s="34">
        <v>46327</v>
      </c>
      <c r="D82" s="35" t="e">
        <v>#N/A</v>
      </c>
      <c r="E82" s="36">
        <v>3.4076330000000001</v>
      </c>
      <c r="F82" s="37">
        <f t="shared" si="8"/>
        <v>3.4275506666666664</v>
      </c>
      <c r="G82" s="37">
        <v>3.4076330000000001</v>
      </c>
      <c r="H82" s="38"/>
      <c r="I82" s="35" t="e">
        <v>#N/A</v>
      </c>
      <c r="J82" s="36">
        <v>1.2857142857142858</v>
      </c>
      <c r="K82" s="37">
        <f t="shared" si="9"/>
        <v>1.3761904761904766</v>
      </c>
      <c r="L82" s="37">
        <v>1.2857142857142858</v>
      </c>
      <c r="M82" s="39"/>
      <c r="O82" s="3"/>
      <c r="P82" s="3"/>
      <c r="AB82" s="3"/>
      <c r="AC82" s="3"/>
    </row>
    <row r="83" spans="2:29" s="18" customFormat="1" x14ac:dyDescent="0.25">
      <c r="B83" s="1">
        <f t="shared" si="1"/>
        <v>2026</v>
      </c>
      <c r="C83" s="34">
        <v>46357</v>
      </c>
      <c r="D83" s="35" t="e">
        <v>#N/A</v>
      </c>
      <c r="E83" s="36">
        <v>3.4040719999999998</v>
      </c>
      <c r="F83" s="37"/>
      <c r="G83" s="37">
        <v>3.4040719999999998</v>
      </c>
      <c r="H83" s="38"/>
      <c r="I83" s="35" t="e">
        <v>#N/A</v>
      </c>
      <c r="J83" s="36">
        <v>1.2857142857142858</v>
      </c>
      <c r="K83" s="37"/>
      <c r="L83" s="37">
        <v>1.2857142857142858</v>
      </c>
      <c r="M83" s="39"/>
      <c r="O83" s="3"/>
      <c r="P83" s="3"/>
      <c r="AB83" s="3"/>
      <c r="AC83" s="3"/>
    </row>
    <row r="84" spans="2:29" s="18" customFormat="1" x14ac:dyDescent="0.25">
      <c r="B84" s="1">
        <f t="shared" si="1"/>
        <v>2027</v>
      </c>
      <c r="C84" s="34">
        <v>46388</v>
      </c>
      <c r="D84" s="35" t="e">
        <v>#N/A</v>
      </c>
      <c r="E84" s="36">
        <v>3.4438629999999999</v>
      </c>
      <c r="F84" s="37"/>
      <c r="G84" s="37">
        <v>3.4438629999999999</v>
      </c>
      <c r="H84" s="38"/>
      <c r="I84" s="35" t="e">
        <v>#N/A</v>
      </c>
      <c r="J84" s="36">
        <v>1.2619047619047619</v>
      </c>
      <c r="K84" s="37"/>
      <c r="L84" s="37">
        <v>1.2619047619047619</v>
      </c>
      <c r="M84" s="39"/>
      <c r="O84" s="3"/>
      <c r="P84" s="3"/>
      <c r="AB84" s="3"/>
      <c r="AC84" s="3"/>
    </row>
    <row r="85" spans="2:29" s="18" customFormat="1" x14ac:dyDescent="0.25">
      <c r="B85" s="1">
        <f t="shared" si="1"/>
        <v>2027</v>
      </c>
      <c r="C85" s="34">
        <v>46419</v>
      </c>
      <c r="D85" s="35" t="e">
        <v>#N/A</v>
      </c>
      <c r="E85" s="36">
        <v>3.4479039999999999</v>
      </c>
      <c r="F85" s="37">
        <f t="shared" ref="F85:F94" si="10">AVERAGEIF($B$36:$B$95,B85,$G$36:$G$95)</f>
        <v>3.4660160000000011</v>
      </c>
      <c r="G85" s="37">
        <v>3.4479039999999999</v>
      </c>
      <c r="H85" s="38"/>
      <c r="I85" s="35" t="e">
        <v>#N/A</v>
      </c>
      <c r="J85" s="36">
        <v>1.2619047619047619</v>
      </c>
      <c r="K85" s="37">
        <f t="shared" ref="K85:K94" si="11">AVERAGEIF($B$36:$B$95,B85,$L$36:$L$95)</f>
        <v>1.2619047619047621</v>
      </c>
      <c r="L85" s="37">
        <v>1.2619047619047619</v>
      </c>
      <c r="M85" s="39"/>
      <c r="O85" s="3"/>
      <c r="P85" s="3"/>
      <c r="AB85" s="3"/>
      <c r="AC85" s="3"/>
    </row>
    <row r="86" spans="2:29" s="18" customFormat="1" x14ac:dyDescent="0.25">
      <c r="B86" s="1">
        <f t="shared" si="1"/>
        <v>2027</v>
      </c>
      <c r="C86" s="34">
        <v>46447</v>
      </c>
      <c r="D86" s="35" t="e">
        <v>#N/A</v>
      </c>
      <c r="E86" s="36">
        <v>3.4626260000000002</v>
      </c>
      <c r="F86" s="37">
        <f t="shared" si="10"/>
        <v>3.4660160000000011</v>
      </c>
      <c r="G86" s="37">
        <v>3.4626260000000002</v>
      </c>
      <c r="H86" s="38"/>
      <c r="I86" s="35" t="e">
        <v>#N/A</v>
      </c>
      <c r="J86" s="36">
        <v>1.2619047619047619</v>
      </c>
      <c r="K86" s="37">
        <f t="shared" si="11"/>
        <v>1.2619047619047621</v>
      </c>
      <c r="L86" s="37">
        <v>1.2619047619047619</v>
      </c>
      <c r="M86" s="39"/>
      <c r="O86" s="3"/>
      <c r="P86" s="3"/>
      <c r="AB86" s="3"/>
      <c r="AC86" s="3"/>
    </row>
    <row r="87" spans="2:29" s="18" customFormat="1" x14ac:dyDescent="0.25">
      <c r="B87" s="1">
        <f t="shared" si="1"/>
        <v>2027</v>
      </c>
      <c r="C87" s="34">
        <v>46478</v>
      </c>
      <c r="D87" s="35" t="e">
        <v>#N/A</v>
      </c>
      <c r="E87" s="36">
        <v>3.4185730000000003</v>
      </c>
      <c r="F87" s="37">
        <f t="shared" si="10"/>
        <v>3.4660160000000011</v>
      </c>
      <c r="G87" s="37">
        <v>3.4185730000000003</v>
      </c>
      <c r="H87" s="38"/>
      <c r="I87" s="35" t="e">
        <v>#N/A</v>
      </c>
      <c r="J87" s="36">
        <v>1.2619047619047619</v>
      </c>
      <c r="K87" s="37">
        <f t="shared" si="11"/>
        <v>1.2619047619047621</v>
      </c>
      <c r="L87" s="37">
        <v>1.2619047619047619</v>
      </c>
      <c r="M87" s="39"/>
      <c r="O87" s="3"/>
      <c r="P87" s="3"/>
      <c r="AB87" s="3"/>
      <c r="AC87" s="3"/>
    </row>
    <row r="88" spans="2:29" s="18" customFormat="1" x14ac:dyDescent="0.25">
      <c r="B88" s="1">
        <f t="shared" si="1"/>
        <v>2027</v>
      </c>
      <c r="C88" s="34">
        <v>46508</v>
      </c>
      <c r="D88" s="35" t="e">
        <v>#N/A</v>
      </c>
      <c r="E88" s="36">
        <v>3.3995470000000001</v>
      </c>
      <c r="F88" s="37">
        <f t="shared" si="10"/>
        <v>3.4660160000000011</v>
      </c>
      <c r="G88" s="37">
        <v>3.3995470000000001</v>
      </c>
      <c r="H88" s="38"/>
      <c r="I88" s="35" t="e">
        <v>#N/A</v>
      </c>
      <c r="J88" s="36">
        <v>1.2619047619047619</v>
      </c>
      <c r="K88" s="37">
        <f t="shared" si="11"/>
        <v>1.2619047619047621</v>
      </c>
      <c r="L88" s="37">
        <v>1.2619047619047619</v>
      </c>
      <c r="M88" s="39"/>
      <c r="O88" s="3"/>
      <c r="P88" s="3"/>
      <c r="AB88" s="3"/>
      <c r="AC88" s="3"/>
    </row>
    <row r="89" spans="2:29" s="18" customFormat="1" x14ac:dyDescent="0.25">
      <c r="B89" s="1">
        <f t="shared" si="1"/>
        <v>2027</v>
      </c>
      <c r="C89" s="34">
        <v>46539</v>
      </c>
      <c r="D89" s="35" t="e">
        <v>#N/A</v>
      </c>
      <c r="E89" s="36">
        <v>3.3785229999999999</v>
      </c>
      <c r="F89" s="37">
        <f t="shared" si="10"/>
        <v>3.4660160000000011</v>
      </c>
      <c r="G89" s="37">
        <v>3.3785229999999999</v>
      </c>
      <c r="H89" s="38"/>
      <c r="I89" s="35" t="e">
        <v>#N/A</v>
      </c>
      <c r="J89" s="36">
        <v>1.2619047619047619</v>
      </c>
      <c r="K89" s="37">
        <f t="shared" si="11"/>
        <v>1.2619047619047621</v>
      </c>
      <c r="L89" s="37">
        <v>1.2619047619047619</v>
      </c>
      <c r="M89" s="39"/>
      <c r="O89" s="3"/>
      <c r="P89" s="3"/>
      <c r="AB89" s="3"/>
      <c r="AC89" s="3"/>
    </row>
    <row r="90" spans="2:29" s="18" customFormat="1" x14ac:dyDescent="0.25">
      <c r="B90" s="1">
        <f t="shared" si="1"/>
        <v>2027</v>
      </c>
      <c r="C90" s="34">
        <v>46569</v>
      </c>
      <c r="D90" s="35" t="e">
        <v>#N/A</v>
      </c>
      <c r="E90" s="36">
        <v>3.4108819999999995</v>
      </c>
      <c r="F90" s="37">
        <f t="shared" si="10"/>
        <v>3.4660160000000011</v>
      </c>
      <c r="G90" s="37">
        <v>3.4108819999999995</v>
      </c>
      <c r="H90" s="38"/>
      <c r="I90" s="35" t="e">
        <v>#N/A</v>
      </c>
      <c r="J90" s="36">
        <v>1.2619047619047619</v>
      </c>
      <c r="K90" s="37">
        <f t="shared" si="11"/>
        <v>1.2619047619047621</v>
      </c>
      <c r="L90" s="37">
        <v>1.2619047619047619</v>
      </c>
      <c r="M90" s="39"/>
      <c r="O90" s="3"/>
      <c r="P90" s="3"/>
      <c r="AB90" s="3"/>
      <c r="AC90" s="3"/>
    </row>
    <row r="91" spans="2:29" s="18" customFormat="1" x14ac:dyDescent="0.25">
      <c r="B91" s="1">
        <f t="shared" si="1"/>
        <v>2027</v>
      </c>
      <c r="C91" s="34">
        <v>46600</v>
      </c>
      <c r="D91" s="35" t="e">
        <v>#N/A</v>
      </c>
      <c r="E91" s="36">
        <v>3.4764379999999999</v>
      </c>
      <c r="F91" s="37">
        <f t="shared" si="10"/>
        <v>3.4660160000000011</v>
      </c>
      <c r="G91" s="37">
        <v>3.4764379999999999</v>
      </c>
      <c r="H91" s="38"/>
      <c r="I91" s="35" t="e">
        <v>#N/A</v>
      </c>
      <c r="J91" s="36">
        <v>1.2619047619047619</v>
      </c>
      <c r="K91" s="37">
        <f t="shared" si="11"/>
        <v>1.2619047619047621</v>
      </c>
      <c r="L91" s="37">
        <v>1.2619047619047619</v>
      </c>
      <c r="M91" s="39"/>
      <c r="O91" s="3"/>
      <c r="P91" s="3"/>
      <c r="AB91" s="3"/>
      <c r="AC91" s="3"/>
    </row>
    <row r="92" spans="2:29" s="18" customFormat="1" x14ac:dyDescent="0.25">
      <c r="B92" s="1">
        <f t="shared" si="1"/>
        <v>2027</v>
      </c>
      <c r="C92" s="34">
        <v>46631</v>
      </c>
      <c r="D92" s="35" t="e">
        <v>#N/A</v>
      </c>
      <c r="E92" s="36">
        <v>3.5310009999999998</v>
      </c>
      <c r="F92" s="37">
        <f t="shared" si="10"/>
        <v>3.4660160000000011</v>
      </c>
      <c r="G92" s="37">
        <v>3.5310009999999998</v>
      </c>
      <c r="H92" s="38"/>
      <c r="I92" s="35" t="e">
        <v>#N/A</v>
      </c>
      <c r="J92" s="36">
        <v>1.2619047619047619</v>
      </c>
      <c r="K92" s="37">
        <f t="shared" si="11"/>
        <v>1.2619047619047621</v>
      </c>
      <c r="L92" s="37">
        <v>1.2619047619047619</v>
      </c>
      <c r="M92" s="39"/>
      <c r="O92" s="3"/>
      <c r="P92" s="3"/>
      <c r="AB92" s="3"/>
      <c r="AC92" s="3"/>
    </row>
    <row r="93" spans="2:29" s="18" customFormat="1" x14ac:dyDescent="0.25">
      <c r="B93" s="1">
        <f t="shared" si="1"/>
        <v>2027</v>
      </c>
      <c r="C93" s="34">
        <v>46661</v>
      </c>
      <c r="D93" s="35" t="e">
        <v>#N/A</v>
      </c>
      <c r="E93" s="36">
        <v>3.5411739999999998</v>
      </c>
      <c r="F93" s="37">
        <f t="shared" si="10"/>
        <v>3.4660160000000011</v>
      </c>
      <c r="G93" s="37">
        <v>3.5411739999999998</v>
      </c>
      <c r="H93" s="38"/>
      <c r="I93" s="35" t="e">
        <v>#N/A</v>
      </c>
      <c r="J93" s="36">
        <v>1.2619047619047619</v>
      </c>
      <c r="K93" s="37">
        <f t="shared" si="11"/>
        <v>1.2619047619047621</v>
      </c>
      <c r="L93" s="37">
        <v>1.2619047619047619</v>
      </c>
      <c r="M93" s="39"/>
      <c r="O93" s="3"/>
      <c r="P93" s="3"/>
      <c r="AB93" s="3"/>
      <c r="AC93" s="3"/>
    </row>
    <row r="94" spans="2:29" s="18" customFormat="1" x14ac:dyDescent="0.25">
      <c r="B94" s="1">
        <f t="shared" si="1"/>
        <v>2027</v>
      </c>
      <c r="C94" s="34">
        <v>46692</v>
      </c>
      <c r="D94" s="35" t="e">
        <v>#N/A</v>
      </c>
      <c r="E94" s="36">
        <v>3.5543770000000001</v>
      </c>
      <c r="F94" s="37">
        <f t="shared" si="10"/>
        <v>3.4660160000000011</v>
      </c>
      <c r="G94" s="37">
        <v>3.5543770000000001</v>
      </c>
      <c r="H94" s="38"/>
      <c r="I94" s="35" t="e">
        <v>#N/A</v>
      </c>
      <c r="J94" s="36">
        <v>1.2619047619047619</v>
      </c>
      <c r="K94" s="37">
        <f t="shared" si="11"/>
        <v>1.2619047619047621</v>
      </c>
      <c r="L94" s="37">
        <v>1.2619047619047619</v>
      </c>
      <c r="M94" s="39"/>
      <c r="O94" s="3"/>
      <c r="P94" s="3"/>
      <c r="AB94" s="3"/>
      <c r="AC94" s="3"/>
    </row>
    <row r="95" spans="2:29" s="18" customFormat="1" x14ac:dyDescent="0.25">
      <c r="B95" s="1">
        <f t="shared" si="1"/>
        <v>2027</v>
      </c>
      <c r="C95" s="34">
        <v>46722</v>
      </c>
      <c r="D95" s="35" t="e">
        <v>#N/A</v>
      </c>
      <c r="E95" s="36">
        <v>3.5272840000000003</v>
      </c>
      <c r="F95" s="37"/>
      <c r="G95" s="37">
        <v>3.5272840000000003</v>
      </c>
      <c r="H95" s="38"/>
      <c r="I95" s="35" t="e">
        <v>#N/A</v>
      </c>
      <c r="J95" s="36">
        <v>1.2619047619047619</v>
      </c>
      <c r="K95" s="37"/>
      <c r="L95" s="37">
        <v>1.2619047619047619</v>
      </c>
      <c r="M95" s="39"/>
      <c r="O95" s="3"/>
      <c r="P95" s="3"/>
      <c r="AB95" s="3"/>
      <c r="AC95" s="3"/>
    </row>
    <row r="96" spans="2:29" s="18" customFormat="1" ht="14.25" x14ac:dyDescent="0.2">
      <c r="G96" s="41"/>
      <c r="O96" s="3"/>
      <c r="P96" s="3"/>
      <c r="AB96" s="3"/>
      <c r="AC96" s="3"/>
    </row>
    <row r="97" spans="2:29" s="18" customFormat="1" ht="14.25" x14ac:dyDescent="0.2">
      <c r="G97" s="41"/>
      <c r="O97" s="3"/>
      <c r="P97" s="3"/>
      <c r="AB97" s="3"/>
      <c r="AC97" s="3"/>
    </row>
    <row r="98" spans="2:29" s="18" customFormat="1" ht="14.25" x14ac:dyDescent="0.2">
      <c r="G98" s="41"/>
      <c r="O98" s="3"/>
      <c r="P98" s="3"/>
      <c r="AB98" s="3"/>
      <c r="AC98" s="3"/>
    </row>
    <row r="99" spans="2:29" s="18" customFormat="1" ht="14.25" x14ac:dyDescent="0.2">
      <c r="B99" s="42"/>
      <c r="C99" s="42" t="s">
        <v>21</v>
      </c>
      <c r="G99" s="41"/>
      <c r="O99" s="3"/>
      <c r="P99" s="3"/>
      <c r="AB99" s="3"/>
      <c r="AC99" s="3"/>
    </row>
    <row r="100" spans="2:29" s="18" customFormat="1" ht="14.25" x14ac:dyDescent="0.2">
      <c r="B100" s="3">
        <v>2.5</v>
      </c>
      <c r="C100" s="24">
        <v>-0.5</v>
      </c>
      <c r="G100" s="41"/>
      <c r="O100" s="3"/>
      <c r="P100" s="3"/>
      <c r="AB100" s="3"/>
      <c r="AC100" s="3"/>
    </row>
    <row r="101" spans="2:29" s="18" customFormat="1" ht="14.25" x14ac:dyDescent="0.2">
      <c r="B101" s="3">
        <v>2.5</v>
      </c>
      <c r="C101" s="24">
        <v>0.5</v>
      </c>
      <c r="G101" s="41"/>
      <c r="O101" s="3"/>
      <c r="P101" s="3"/>
      <c r="AB101" s="3"/>
      <c r="AC101" s="3"/>
    </row>
    <row r="102" spans="2:29" s="18" customFormat="1" ht="14.25" x14ac:dyDescent="0.2">
      <c r="G102" s="41"/>
      <c r="O102" s="3"/>
      <c r="P102" s="3"/>
      <c r="AB102" s="3"/>
      <c r="AC102" s="3"/>
    </row>
    <row r="103" spans="2:29" s="18" customFormat="1" ht="14.25" x14ac:dyDescent="0.2">
      <c r="G103" s="41"/>
      <c r="O103" s="3"/>
      <c r="P103" s="3"/>
      <c r="AB103" s="3"/>
      <c r="AC103" s="3"/>
    </row>
    <row r="104" spans="2:29" s="18" customFormat="1" ht="14.25" x14ac:dyDescent="0.2">
      <c r="G104" s="41"/>
      <c r="O104" s="3"/>
      <c r="P104" s="3"/>
      <c r="AB104" s="3"/>
      <c r="AC104" s="3"/>
    </row>
    <row r="105" spans="2:29" s="18" customFormat="1" ht="14.25" x14ac:dyDescent="0.2">
      <c r="G105" s="41"/>
      <c r="O105" s="3"/>
      <c r="P105" s="3"/>
      <c r="AB105" s="3"/>
      <c r="AC105" s="3"/>
    </row>
    <row r="106" spans="2:29" s="18" customFormat="1" ht="14.25" x14ac:dyDescent="0.2">
      <c r="G106" s="41"/>
      <c r="O106" s="3"/>
      <c r="P106" s="3"/>
      <c r="AB106" s="3"/>
      <c r="AC106" s="3"/>
    </row>
    <row r="107" spans="2:29" s="18" customFormat="1" ht="14.25" x14ac:dyDescent="0.2">
      <c r="G107" s="41"/>
      <c r="O107" s="3"/>
      <c r="P107" s="3"/>
      <c r="AB107" s="3"/>
      <c r="AC107" s="3"/>
    </row>
    <row r="108" spans="2:29" s="18" customFormat="1" ht="14.25" x14ac:dyDescent="0.2">
      <c r="G108" s="41"/>
      <c r="O108" s="3"/>
      <c r="P108" s="3"/>
      <c r="AB108" s="3"/>
      <c r="AC108" s="3"/>
    </row>
    <row r="109" spans="2:29" s="18" customFormat="1" ht="14.25" x14ac:dyDescent="0.2">
      <c r="G109" s="41"/>
      <c r="O109" s="3"/>
      <c r="P109" s="3"/>
      <c r="AB109" s="3"/>
      <c r="AC109" s="3"/>
    </row>
    <row r="110" spans="2:29" s="18" customFormat="1" ht="14.25" x14ac:dyDescent="0.2">
      <c r="G110" s="41"/>
      <c r="O110" s="3"/>
      <c r="P110" s="3"/>
      <c r="AB110" s="3"/>
      <c r="AC110" s="3"/>
    </row>
    <row r="111" spans="2:29" s="18" customFormat="1" ht="14.25" x14ac:dyDescent="0.2">
      <c r="G111" s="41"/>
      <c r="O111" s="3"/>
      <c r="P111" s="3"/>
      <c r="AB111" s="3"/>
      <c r="AC111" s="3"/>
    </row>
    <row r="112" spans="2:29" s="18" customFormat="1" ht="14.25" x14ac:dyDescent="0.2">
      <c r="G112" s="41"/>
      <c r="O112" s="3"/>
      <c r="P112" s="3"/>
      <c r="AB112" s="3"/>
      <c r="AC112" s="3"/>
    </row>
    <row r="113" spans="7:29" s="18" customFormat="1" ht="14.25" x14ac:dyDescent="0.2">
      <c r="G113" s="41"/>
      <c r="O113" s="3"/>
      <c r="P113" s="3"/>
      <c r="AB113" s="3"/>
      <c r="AC113" s="3"/>
    </row>
    <row r="114" spans="7:29" s="18" customFormat="1" ht="14.25" x14ac:dyDescent="0.2">
      <c r="G114" s="41"/>
      <c r="O114" s="3"/>
      <c r="P114" s="3"/>
      <c r="AB114" s="3"/>
      <c r="AC114" s="3"/>
    </row>
    <row r="115" spans="7:29" s="18" customFormat="1" ht="14.25" x14ac:dyDescent="0.2">
      <c r="G115" s="41"/>
      <c r="O115" s="3"/>
      <c r="P115" s="3"/>
      <c r="AB115" s="3"/>
      <c r="AC115" s="3"/>
    </row>
    <row r="116" spans="7:29" s="18" customFormat="1" ht="14.25" x14ac:dyDescent="0.2">
      <c r="G116" s="41"/>
      <c r="O116" s="3"/>
      <c r="P116" s="3"/>
      <c r="AB116" s="3"/>
      <c r="AC116" s="3"/>
    </row>
    <row r="117" spans="7:29" s="18" customFormat="1" ht="14.25" x14ac:dyDescent="0.2">
      <c r="G117" s="41"/>
      <c r="O117" s="3"/>
      <c r="P117" s="3"/>
      <c r="AB117" s="3"/>
      <c r="AC117" s="3"/>
    </row>
    <row r="118" spans="7:29" s="18" customFormat="1" ht="14.25" x14ac:dyDescent="0.2">
      <c r="G118" s="41"/>
      <c r="O118" s="3"/>
      <c r="P118" s="3"/>
      <c r="AB118" s="3"/>
      <c r="AC118" s="3"/>
    </row>
    <row r="119" spans="7:29" s="18" customFormat="1" ht="14.25" x14ac:dyDescent="0.2">
      <c r="G119" s="41"/>
      <c r="O119" s="3"/>
      <c r="P119" s="3"/>
      <c r="AB119" s="3"/>
      <c r="AC119" s="3"/>
    </row>
    <row r="120" spans="7:29" s="18" customFormat="1" ht="14.25" x14ac:dyDescent="0.2">
      <c r="O120" s="3"/>
      <c r="P120" s="3"/>
      <c r="AB120" s="3"/>
      <c r="AC120" s="3"/>
    </row>
    <row r="121" spans="7:29" s="18" customFormat="1" ht="14.25" x14ac:dyDescent="0.2">
      <c r="O121" s="3"/>
      <c r="P121" s="3"/>
      <c r="AB121" s="3"/>
      <c r="AC121" s="3"/>
    </row>
    <row r="122" spans="7:29" s="18" customFormat="1" ht="14.25" x14ac:dyDescent="0.2">
      <c r="O122" s="3"/>
      <c r="P122" s="3"/>
      <c r="AB122" s="3"/>
      <c r="AC122" s="3"/>
    </row>
  </sheetData>
  <mergeCells count="2">
    <mergeCell ref="D24:H24"/>
    <mergeCell ref="J24:M24"/>
  </mergeCells>
  <conditionalFormatting sqref="D36:E95 I36:J95">
    <cfRule type="expression" dxfId="0" priority="1" stopIfTrue="1">
      <formula>ISNA(D36)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Burdette, Dann (CONTR)</dc:creator>
  <cp:lastModifiedBy>Burdette, Dann (CONTR)</cp:lastModifiedBy>
  <dcterms:created xsi:type="dcterms:W3CDTF">2026-02-09T21:52:48Z</dcterms:created>
  <dcterms:modified xsi:type="dcterms:W3CDTF">2026-02-09T21:52:55Z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{ABE4A1A5-2CAC-4B59-8DED-4E50996C171F}</vt:lpwstr>
  </property>
</Properties>
</file>