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9485" windowHeight="1032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<sst xmlns="http://schemas.openxmlformats.org/spreadsheetml/2006/main" count="624" uniqueCount="73">
  <si>
    <t>Interconnection</t>
  </si>
  <si>
    <t>NERC Regional Assesment Area</t>
  </si>
  <si>
    <t>Net Internal Demand[1] -- Winter</t>
  </si>
  <si>
    <t>Actual</t>
  </si>
  <si>
    <t>Projected</t>
  </si>
  <si>
    <t>2001/ 2002</t>
  </si>
  <si>
    <t>2002/ 2003</t>
  </si>
  <si>
    <t>2003/ 2004</t>
  </si>
  <si>
    <t>2004/ 2005</t>
  </si>
  <si>
    <t>2005/ 2006</t>
  </si>
  <si>
    <t>2006/ 2007</t>
  </si>
  <si>
    <t>2007/ 2008</t>
  </si>
  <si>
    <t>2008/ 2009</t>
  </si>
  <si>
    <t>2009/ 2010</t>
  </si>
  <si>
    <t>2010/ 2011</t>
  </si>
  <si>
    <t>2011/ 2012</t>
  </si>
  <si>
    <t>Eastern Interconnection</t>
  </si>
  <si>
    <t>FRCC</t>
  </si>
  <si>
    <t>NPCC</t>
  </si>
  <si>
    <t>Balance of Eastern Region</t>
  </si>
  <si>
    <t>ECAR</t>
  </si>
  <si>
    <t>NA</t>
  </si>
  <si>
    <t>MAAC</t>
  </si>
  <si>
    <t>MAIN</t>
  </si>
  <si>
    <t>MAPP</t>
  </si>
  <si>
    <t>MISO</t>
  </si>
  <si>
    <t>MRO</t>
  </si>
  <si>
    <t>PJM</t>
  </si>
  <si>
    <t>RFC[5]</t>
  </si>
  <si>
    <t>SERC</t>
  </si>
  <si>
    <t>SPP</t>
  </si>
  <si>
    <t>ERCOT</t>
  </si>
  <si>
    <t>TRE</t>
  </si>
  <si>
    <t>Western Interconnection</t>
  </si>
  <si>
    <t>WECC</t>
  </si>
  <si>
    <t>All Interconnections</t>
  </si>
  <si>
    <t xml:space="preserve">Contiguous U.S. </t>
  </si>
  <si>
    <t>Capacity Resources[2] -- Winter</t>
  </si>
  <si>
    <t>[1] Net Internal Demand represent the system demand that is planned for by the electric power industry`s reliability authority and is equal to Internal Demand less Direct Control Load Management and Interruptible Demand.</t>
  </si>
  <si>
    <t>[2] Capacity Resources:  Utility and nonutility-owned generating capacity that is existing or in various stages of planning or construction, less inoperable capacity, plus planned capacity purchases from other resources, less planned capacity sales.</t>
  </si>
  <si>
    <t>Notes: • NERC region and reliability assessment area maps are provided on EIA's Electricity Reliability web page: http://www.eia.gov/cneaf/electricity/page/eia411/</t>
  </si>
  <si>
    <t>• Projected data are updated annually.</t>
  </si>
  <si>
    <t xml:space="preserve">• Peak load represents an hour of a day during the associated peak period. </t>
  </si>
  <si>
    <t>• Historically the MRO, RFC, SERC, and SPP regional boundaries were altered as utilities changed reliability organizations.  The historical data series for these regions have not been adjusted.  Instead, the Balance of Eastern Region category was introduced to to provide a consistent trend of the Eastern interconnection.</t>
  </si>
  <si>
    <t>• ECAR, MAAC, and MAIN dissolved at the end-of-2005.  Many of the former utility members joined RFC.  ReliabilityFirst Corporation (RFC) came into existence on January 1, 2006.  RFC submitted a consolidated filing covering the historical NERC regions of ECAR, MAAC, and MAIN.</t>
  </si>
  <si>
    <t>• E - Estimate; NA - Not Available</t>
  </si>
  <si>
    <t>Source:  U.S. Energy Information Administration, Form EIA-411, "Coordinated Bulk Power Supply and Demand Program Report."</t>
  </si>
  <si>
    <t>megawatts and percent</t>
  </si>
  <si>
    <t>Table 4.B  Winter net internal demand, capacity resources, and capacity margins by North American Electric Reliability Corporation</t>
  </si>
  <si>
    <t>• The Summer peak period begins on June1 and extends through September 30. •  The Winter peak period begins October 1 and extends through May 31.</t>
  </si>
  <si>
    <t>2012/ 2013</t>
  </si>
  <si>
    <t>2013/ 2014</t>
  </si>
  <si>
    <t>2014/ 2015</t>
  </si>
  <si>
    <t>[3] Capacity Margin is the amount of unused available capability of an electric power system at peak load as a percentage of capacity resources. Margins may be less straightforward than in previous decades due to increases in demand-side resource availability and renewable capacity.</t>
  </si>
  <si>
    <t>[4] Prior to 2015, capacity margins were roughly calculated internally using net internal demand and capacity resource figures provided to EIA. Beginning in 2015, capacity margins were sent from NERC. Balance of Eastern Region and Contiguous U.S. are calculated internaly using the figures for those areas and is not intended to be a precise measurement.</t>
  </si>
  <si>
    <t xml:space="preserve"> • MAPP was absorbed into MISO, SPP and WECC in 2015.</t>
  </si>
  <si>
    <t>2015/ 2016</t>
  </si>
  <si>
    <t>Capacity Margin (percent)[3][4] -- Winter</t>
  </si>
  <si>
    <t>2017/ 2018E</t>
  </si>
  <si>
    <t>2018/ 2019E</t>
  </si>
  <si>
    <t>2019/ 2020E</t>
  </si>
  <si>
    <t>2020/ 2021E</t>
  </si>
  <si>
    <t>2021/ 2022E</t>
  </si>
  <si>
    <t>2022/ 2023E</t>
  </si>
  <si>
    <t>2023/ 2024E</t>
  </si>
  <si>
    <t>2024/ 2025E</t>
  </si>
  <si>
    <t>2025/ 2026E</t>
  </si>
  <si>
    <t>2026/ 2027E</t>
  </si>
  <si>
    <t>Released: November 2017</t>
  </si>
  <si>
    <t>Next Update: November 2018</t>
  </si>
  <si>
    <t>Region, 2001/2002-2016/2017 actual, 2017-2028 projected</t>
  </si>
  <si>
    <t>2016/ 2017</t>
  </si>
  <si>
    <t>2027/ 2028E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</si>
</sst>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00000"/>
    <numFmt numFmtId="168" formatCode="0.00000"/>
    <numFmt numFmtId="169" formatCode="0.0000"/>
    <numFmt numFmtId="170" formatCode="0.000"/>
    <numFmt numFmtId="171" formatCode="0.0000000"/>
  </numFmts>
  <fonts count="52">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7.5"/>
      <name val="Arial"/>
      <family val="2"/>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7.5"/>
      <color indexed="8"/>
      <name val="Calibri"/>
      <family val="2"/>
    </font>
    <font>
      <sz val="7.5"/>
      <color indexed="8"/>
      <name val="Calibri"/>
      <family val="2"/>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b/>
      <sz val="7.5"/>
      <color theme="1"/>
      <name val="Calibri"/>
      <family val="2"/>
    </font>
    <font>
      <sz val="7.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style="dashed">
        <color theme="0" tint="-0.24993999302387238"/>
      </top>
      <bottom style="thin">
        <color theme="4"/>
      </bottom>
    </border>
    <border>
      <left/>
      <right/>
      <top style="thin">
        <color theme="0" tint="-0.24997000396251678"/>
      </top>
      <bottom>
        <color indexed="63"/>
      </bottom>
    </border>
    <border>
      <left>
        <color indexed="63"/>
      </left>
      <right>
        <color indexed="63"/>
      </right>
      <top style="thin">
        <color theme="0" tint="-0.24997000396251678"/>
      </top>
      <bottom style="thin">
        <color theme="2" tint="0.5999900102615356"/>
      </bottom>
    </border>
    <border>
      <left/>
      <right/>
      <top style="dashed">
        <color theme="0" tint="-0.24993999302387238"/>
      </top>
      <bottom style="medium">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0" borderId="1" applyNumberFormat="0" applyFont="0" applyProtection="0">
      <alignment wrapText="1"/>
    </xf>
    <xf numFmtId="0" fontId="32" fillId="27" borderId="2" applyNumberFormat="0" applyAlignment="0" applyProtection="0"/>
    <xf numFmtId="0" fontId="33"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1" fillId="0" borderId="0" applyNumberFormat="0" applyProtection="0">
      <alignment vertical="top" wrapText="1"/>
    </xf>
    <xf numFmtId="0" fontId="31" fillId="0" borderId="4" applyNumberFormat="0" applyProtection="0">
      <alignment vertical="top" wrapText="1"/>
    </xf>
    <xf numFmtId="0" fontId="36" fillId="29" borderId="0" applyNumberFormat="0" applyBorder="0" applyAlignment="0" applyProtection="0"/>
    <xf numFmtId="0" fontId="37" fillId="0" borderId="5" applyNumberFormat="0" applyProtection="0">
      <alignment wrapText="1"/>
    </xf>
    <xf numFmtId="0" fontId="37" fillId="0" borderId="6" applyNumberFormat="0" applyProtection="0">
      <alignment horizontal="left" wrapText="1"/>
    </xf>
    <xf numFmtId="0" fontId="38" fillId="0" borderId="5"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2" applyNumberFormat="0" applyAlignment="0" applyProtection="0"/>
    <xf numFmtId="0" fontId="43" fillId="0" borderId="9" applyNumberFormat="0" applyFill="0" applyAlignment="0" applyProtection="0"/>
    <xf numFmtId="0" fontId="44" fillId="31" borderId="0" applyNumberFormat="0" applyBorder="0" applyAlignment="0" applyProtection="0"/>
    <xf numFmtId="0" fontId="0" fillId="32" borderId="10" applyNumberFormat="0" applyFont="0" applyAlignment="0" applyProtection="0"/>
    <xf numFmtId="0" fontId="45" fillId="27" borderId="11" applyNumberFormat="0" applyAlignment="0" applyProtection="0"/>
    <xf numFmtId="0" fontId="37" fillId="0" borderId="12" applyNumberFormat="0" applyProtection="0">
      <alignment wrapText="1"/>
    </xf>
    <xf numFmtId="9" fontId="0" fillId="0" borderId="0" applyFont="0" applyFill="0" applyBorder="0" applyAlignment="0" applyProtection="0"/>
    <xf numFmtId="0" fontId="31" fillId="0" borderId="13" applyNumberFormat="0" applyFont="0" applyFill="0" applyProtection="0">
      <alignment wrapText="1"/>
    </xf>
    <xf numFmtId="0" fontId="37" fillId="0" borderId="14" applyNumberFormat="0" applyFill="0" applyProtection="0">
      <alignment wrapText="1"/>
    </xf>
    <xf numFmtId="0" fontId="46" fillId="0" borderId="0" applyNumberFormat="0" applyProtection="0">
      <alignment horizontal="left"/>
    </xf>
    <xf numFmtId="0" fontId="47" fillId="0" borderId="0" applyNumberFormat="0" applyFill="0" applyBorder="0" applyAlignment="0" applyProtection="0"/>
    <xf numFmtId="0" fontId="48" fillId="0" borderId="15" applyNumberFormat="0" applyFill="0" applyAlignment="0" applyProtection="0"/>
    <xf numFmtId="0" fontId="49" fillId="0" borderId="0" applyNumberFormat="0" applyFill="0" applyBorder="0" applyAlignment="0" applyProtection="0"/>
  </cellStyleXfs>
  <cellXfs count="58">
    <xf numFmtId="0" fontId="0" fillId="0" borderId="0" xfId="0" applyFont="1" applyAlignment="1">
      <alignment/>
    </xf>
    <xf numFmtId="0" fontId="0" fillId="0" borderId="0" xfId="0" applyAlignment="1">
      <alignment/>
    </xf>
    <xf numFmtId="0" fontId="31" fillId="0" borderId="0" xfId="49" applyAlignment="1">
      <alignment vertical="center"/>
    </xf>
    <xf numFmtId="0" fontId="2" fillId="0" borderId="0" xfId="0" applyFont="1" applyAlignment="1">
      <alignment horizontal="left" vertical="center" wrapText="1"/>
    </xf>
    <xf numFmtId="0" fontId="2" fillId="0" borderId="0" xfId="0" applyFont="1" applyAlignment="1">
      <alignment/>
    </xf>
    <xf numFmtId="0" fontId="2" fillId="0" borderId="0" xfId="0" applyFont="1" applyAlignment="1">
      <alignment vertical="center"/>
    </xf>
    <xf numFmtId="0" fontId="46" fillId="0" borderId="0" xfId="69">
      <alignment horizontal="left"/>
    </xf>
    <xf numFmtId="0" fontId="2" fillId="0" borderId="0" xfId="0" applyFont="1" applyFill="1" applyAlignment="1">
      <alignment/>
    </xf>
    <xf numFmtId="0" fontId="31" fillId="0" borderId="0" xfId="49" applyBorder="1" applyAlignment="1">
      <alignment/>
    </xf>
    <xf numFmtId="0" fontId="3" fillId="0" borderId="0" xfId="0" applyFont="1" applyFill="1" applyAlignment="1">
      <alignment horizontal="left"/>
    </xf>
    <xf numFmtId="0" fontId="4" fillId="0" borderId="0" xfId="0" applyFont="1" applyFill="1" applyBorder="1" applyAlignment="1">
      <alignment horizontal="left" wrapText="1"/>
    </xf>
    <xf numFmtId="0" fontId="2" fillId="0" borderId="0" xfId="0" applyFont="1" applyFill="1" applyBorder="1" applyAlignment="1">
      <alignment/>
    </xf>
    <xf numFmtId="0" fontId="50" fillId="0" borderId="12" xfId="65" applyFont="1">
      <alignment wrapText="1"/>
    </xf>
    <xf numFmtId="0" fontId="50" fillId="0" borderId="5" xfId="53" applyFont="1">
      <alignment wrapText="1"/>
    </xf>
    <xf numFmtId="0" fontId="50" fillId="0" borderId="5" xfId="53" applyFont="1" applyAlignment="1">
      <alignment horizontal="right" wrapText="1"/>
    </xf>
    <xf numFmtId="0" fontId="51" fillId="0" borderId="1" xfId="40" applyFont="1">
      <alignment wrapText="1"/>
    </xf>
    <xf numFmtId="3" fontId="51" fillId="0" borderId="1" xfId="40" applyNumberFormat="1" applyFont="1" applyAlignment="1">
      <alignment horizontal="right" wrapText="1"/>
    </xf>
    <xf numFmtId="0" fontId="51" fillId="0" borderId="1" xfId="40" applyFont="1" applyAlignment="1">
      <alignment horizontal="right" wrapText="1"/>
    </xf>
    <xf numFmtId="3" fontId="51" fillId="0" borderId="16" xfId="40" applyNumberFormat="1" applyFont="1" applyBorder="1">
      <alignment wrapText="1"/>
    </xf>
    <xf numFmtId="0" fontId="51" fillId="0" borderId="16" xfId="40" applyFont="1" applyBorder="1">
      <alignment wrapText="1"/>
    </xf>
    <xf numFmtId="164" fontId="51" fillId="0" borderId="16" xfId="40" applyNumberFormat="1" applyFont="1" applyBorder="1" applyAlignment="1">
      <alignment horizontal="right" wrapText="1"/>
    </xf>
    <xf numFmtId="0" fontId="50" fillId="0" borderId="17" xfId="65" applyFont="1" applyBorder="1">
      <alignment wrapText="1"/>
    </xf>
    <xf numFmtId="165" fontId="51" fillId="0" borderId="1" xfId="40" applyNumberFormat="1" applyFont="1">
      <alignment wrapText="1"/>
    </xf>
    <xf numFmtId="165" fontId="51" fillId="0" borderId="1" xfId="40" applyNumberFormat="1" applyFont="1" applyAlignment="1">
      <alignment horizontal="right" wrapText="1"/>
    </xf>
    <xf numFmtId="3" fontId="51" fillId="0" borderId="1" xfId="40" applyNumberFormat="1" applyFont="1">
      <alignment wrapText="1"/>
    </xf>
    <xf numFmtId="166" fontId="51" fillId="0" borderId="1" xfId="40" applyNumberFormat="1" applyFont="1">
      <alignment wrapText="1"/>
    </xf>
    <xf numFmtId="0" fontId="51" fillId="0" borderId="0" xfId="49" applyFont="1" applyFill="1" applyAlignment="1">
      <alignment horizontal="left"/>
    </xf>
    <xf numFmtId="0" fontId="51" fillId="0" borderId="0" xfId="49" applyFont="1" applyFill="1" applyAlignment="1">
      <alignment/>
    </xf>
    <xf numFmtId="0" fontId="51" fillId="0" borderId="0" xfId="49" applyFont="1" applyFill="1" applyAlignment="1">
      <alignment/>
    </xf>
    <xf numFmtId="0" fontId="51" fillId="0" borderId="0" xfId="49" applyFont="1" applyAlignment="1">
      <alignment horizontal="left"/>
    </xf>
    <xf numFmtId="0" fontId="5" fillId="0" borderId="0" xfId="0" applyFont="1" applyFill="1" applyAlignment="1">
      <alignment/>
    </xf>
    <xf numFmtId="0" fontId="5" fillId="0" borderId="0" xfId="0" applyFont="1" applyFill="1" applyAlignment="1">
      <alignment horizontal="left"/>
    </xf>
    <xf numFmtId="0" fontId="51" fillId="0" borderId="0" xfId="40" applyFont="1" applyBorder="1">
      <alignment wrapText="1"/>
    </xf>
    <xf numFmtId="164" fontId="51" fillId="0" borderId="0" xfId="40" applyNumberFormat="1" applyFont="1" applyBorder="1" applyAlignment="1">
      <alignment horizontal="right" wrapText="1"/>
    </xf>
    <xf numFmtId="0" fontId="50" fillId="0" borderId="0" xfId="65" applyFont="1" applyBorder="1">
      <alignment wrapText="1"/>
    </xf>
    <xf numFmtId="0" fontId="50" fillId="0" borderId="5" xfId="53" applyFont="1" applyBorder="1">
      <alignment wrapText="1"/>
    </xf>
    <xf numFmtId="0" fontId="50" fillId="0" borderId="18" xfId="65" applyFont="1" applyBorder="1">
      <alignment wrapText="1"/>
    </xf>
    <xf numFmtId="0" fontId="51" fillId="0" borderId="0" xfId="49" applyFont="1" applyFill="1" applyAlignment="1">
      <alignment horizontal="left" wrapText="1"/>
    </xf>
    <xf numFmtId="0" fontId="51" fillId="0" borderId="0" xfId="40" applyFont="1" applyBorder="1" applyAlignment="1">
      <alignment/>
    </xf>
    <xf numFmtId="0" fontId="50" fillId="0" borderId="5" xfId="53" applyFont="1" applyBorder="1" applyAlignment="1">
      <alignment horizontal="right" wrapText="1"/>
    </xf>
    <xf numFmtId="165" fontId="51" fillId="0" borderId="19" xfId="40" applyNumberFormat="1" applyFont="1" applyBorder="1">
      <alignment wrapText="1"/>
    </xf>
    <xf numFmtId="3" fontId="0" fillId="0" borderId="0" xfId="0" applyNumberFormat="1" applyAlignment="1">
      <alignment/>
    </xf>
    <xf numFmtId="0" fontId="0" fillId="0" borderId="0" xfId="0" applyAlignment="1">
      <alignment/>
    </xf>
    <xf numFmtId="0" fontId="0" fillId="0" borderId="0" xfId="0" applyBorder="1" applyAlignment="1">
      <alignment/>
    </xf>
    <xf numFmtId="0" fontId="51" fillId="0" borderId="4" xfId="51" applyFont="1" applyAlignment="1">
      <alignment vertical="top"/>
    </xf>
    <xf numFmtId="0" fontId="51" fillId="0" borderId="0" xfId="49" applyFont="1" applyFill="1" applyAlignment="1">
      <alignment horizontal="left" wrapText="1"/>
    </xf>
    <xf numFmtId="0" fontId="51" fillId="0" borderId="1" xfId="40" applyFont="1">
      <alignment wrapText="1"/>
    </xf>
    <xf numFmtId="164" fontId="51" fillId="0" borderId="1" xfId="40" applyNumberFormat="1" applyFont="1" applyAlignment="1">
      <alignment horizontal="right" wrapText="1"/>
    </xf>
    <xf numFmtId="164" fontId="51" fillId="0" borderId="1" xfId="43" applyNumberFormat="1" applyFont="1" applyBorder="1" applyAlignment="1">
      <alignment horizontal="right" wrapText="1"/>
    </xf>
    <xf numFmtId="0" fontId="0" fillId="0" borderId="0" xfId="0" applyBorder="1" applyAlignment="1">
      <alignment/>
    </xf>
    <xf numFmtId="0" fontId="51" fillId="0" borderId="0" xfId="49" applyFont="1" applyFill="1" applyAlignment="1">
      <alignment wrapText="1"/>
    </xf>
    <xf numFmtId="0" fontId="51" fillId="0" borderId="0" xfId="49" applyFont="1" applyFill="1" applyAlignment="1">
      <alignment horizontal="left" wrapText="1"/>
    </xf>
    <xf numFmtId="0" fontId="51" fillId="0" borderId="1" xfId="40" applyFont="1">
      <alignment wrapText="1"/>
    </xf>
    <xf numFmtId="0" fontId="50" fillId="0" borderId="0" xfId="65" applyFont="1" applyBorder="1" applyAlignment="1">
      <alignment horizontal="center" wrapText="1"/>
    </xf>
    <xf numFmtId="0" fontId="50" fillId="0" borderId="20" xfId="65" applyFont="1" applyBorder="1" applyAlignment="1">
      <alignment horizontal="center" wrapText="1"/>
    </xf>
    <xf numFmtId="0" fontId="50" fillId="0" borderId="21" xfId="65" applyFont="1" applyBorder="1" applyAlignment="1">
      <alignment horizontal="center" wrapText="1"/>
    </xf>
    <xf numFmtId="0" fontId="50" fillId="0" borderId="22" xfId="65" applyFont="1" applyBorder="1" applyAlignment="1">
      <alignment horizontal="center" wrapText="1"/>
    </xf>
    <xf numFmtId="0" fontId="50" fillId="0" borderId="23" xfId="65" applyFont="1" applyBorder="1" applyAlignment="1">
      <alignment horizont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MC\AppData\Local\Microsoft\Windows\Temporary%20Internet%20Files\Content.Outlook\WKZAHSQG\Table_4A_Summer_capac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0">
          <cell r="AD20">
            <v>143879</v>
          </cell>
          <cell r="AE20">
            <v>144764</v>
          </cell>
          <cell r="AF20">
            <v>145074</v>
          </cell>
          <cell r="AG20">
            <v>147507</v>
          </cell>
          <cell r="AH20">
            <v>147215</v>
          </cell>
          <cell r="AI20">
            <v>147256</v>
          </cell>
          <cell r="AJ20">
            <v>147548</v>
          </cell>
          <cell r="AK20">
            <v>147955</v>
          </cell>
          <cell r="AL20">
            <v>148368</v>
          </cell>
          <cell r="AM20">
            <v>148924</v>
          </cell>
          <cell r="AN20">
            <v>149536</v>
          </cell>
        </row>
      </sheetData>
    </sheetDataSet>
  </externalBook>
</externalLink>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80"/>
  <sheetViews>
    <sheetView showGridLines="0" tabSelected="1" zoomScaleSheetLayoutView="85" workbookViewId="0" topLeftCell="A1">
      <selection activeCell="A1" sqref="A1"/>
    </sheetView>
  </sheetViews>
  <sheetFormatPr defaultColWidth="9.140625" defaultRowHeight="15"/>
  <cols>
    <col min="1" max="1" width="19.8515625" style="0" customWidth="1"/>
    <col min="2" max="2" width="9.57421875" style="0" customWidth="1"/>
    <col min="3" max="3" width="10.00390625" style="0" customWidth="1"/>
    <col min="4" max="11" width="11.140625" style="0" customWidth="1"/>
    <col min="12" max="12" width="9.00390625" style="0" customWidth="1"/>
    <col min="13" max="13" width="10.140625" style="0" customWidth="1"/>
    <col min="14" max="14" width="9.7109375" style="0" customWidth="1"/>
    <col min="15" max="15" width="9.8515625" style="0" customWidth="1"/>
    <col min="16" max="16" width="10.57421875" style="0" customWidth="1"/>
    <col min="17" max="17" width="10.140625" style="0" customWidth="1"/>
    <col min="18" max="18" width="10.140625" style="1" customWidth="1"/>
    <col min="19" max="19" width="10.00390625" style="0" customWidth="1"/>
  </cols>
  <sheetData>
    <row r="1" spans="1:19" ht="13.5" customHeight="1">
      <c r="A1" s="2" t="s">
        <v>68</v>
      </c>
      <c r="B1" s="3"/>
      <c r="C1" s="3"/>
      <c r="D1" s="3"/>
      <c r="E1" s="3"/>
      <c r="F1" s="3"/>
      <c r="G1" s="3"/>
      <c r="H1" s="4"/>
      <c r="I1" s="4"/>
      <c r="J1" s="4"/>
      <c r="K1" s="4"/>
      <c r="L1" s="4"/>
      <c r="M1" s="4"/>
      <c r="N1" s="4"/>
      <c r="O1" s="4"/>
      <c r="P1" s="4"/>
      <c r="Q1" s="4"/>
      <c r="R1" s="4"/>
      <c r="S1" s="4"/>
    </row>
    <row r="2" spans="1:19" s="1" customFormat="1" ht="13.5" customHeight="1">
      <c r="A2" s="2" t="s">
        <v>69</v>
      </c>
      <c r="B2" s="3"/>
      <c r="C2" s="3"/>
      <c r="D2" s="3"/>
      <c r="E2" s="3"/>
      <c r="F2" s="3"/>
      <c r="G2" s="3"/>
      <c r="H2" s="4"/>
      <c r="I2" s="4"/>
      <c r="J2" s="4"/>
      <c r="K2" s="4"/>
      <c r="L2" s="4"/>
      <c r="M2" s="4"/>
      <c r="N2" s="4"/>
      <c r="O2" s="4"/>
      <c r="P2" s="4"/>
      <c r="Q2" s="4"/>
      <c r="R2" s="4"/>
      <c r="S2" s="4"/>
    </row>
    <row r="3" spans="1:19" ht="14.25" customHeight="1">
      <c r="A3" s="5"/>
      <c r="B3" s="3"/>
      <c r="C3" s="3"/>
      <c r="D3" s="3"/>
      <c r="E3" s="3"/>
      <c r="F3" s="3"/>
      <c r="G3" s="3"/>
      <c r="H3" s="4"/>
      <c r="I3" s="4"/>
      <c r="J3" s="4"/>
      <c r="K3" s="4"/>
      <c r="L3" s="4"/>
      <c r="M3" s="4"/>
      <c r="N3" s="4"/>
      <c r="O3" s="4"/>
      <c r="P3" s="4"/>
      <c r="Q3" s="4"/>
      <c r="R3" s="4"/>
      <c r="S3" s="4"/>
    </row>
    <row r="4" spans="1:19" ht="15.75">
      <c r="A4" s="6" t="s">
        <v>48</v>
      </c>
      <c r="B4" s="6"/>
      <c r="C4" s="6"/>
      <c r="D4" s="6"/>
      <c r="E4" s="6"/>
      <c r="F4" s="6"/>
      <c r="G4" s="6"/>
      <c r="H4" s="6"/>
      <c r="I4" s="6"/>
      <c r="J4" s="6"/>
      <c r="K4" s="6"/>
      <c r="L4" s="6"/>
      <c r="M4" s="6"/>
      <c r="N4" s="6"/>
      <c r="O4" s="6"/>
      <c r="P4" s="6"/>
      <c r="Q4" s="6"/>
      <c r="R4" s="6"/>
      <c r="S4" s="7"/>
    </row>
    <row r="5" spans="1:19" ht="15.75">
      <c r="A5" s="6" t="s">
        <v>70</v>
      </c>
      <c r="B5" s="6"/>
      <c r="C5" s="6"/>
      <c r="D5" s="6"/>
      <c r="E5" s="6"/>
      <c r="F5" s="6"/>
      <c r="G5" s="6"/>
      <c r="H5" s="6"/>
      <c r="I5" s="6"/>
      <c r="J5" s="6"/>
      <c r="K5" s="6"/>
      <c r="L5" s="6"/>
      <c r="M5" s="6"/>
      <c r="N5" s="6"/>
      <c r="O5" s="6"/>
      <c r="P5" s="6"/>
      <c r="Q5" s="6"/>
      <c r="R5" s="6"/>
      <c r="S5" s="7"/>
    </row>
    <row r="6" spans="1:19" ht="15">
      <c r="A6" s="8" t="s">
        <v>47</v>
      </c>
      <c r="B6" s="9"/>
      <c r="C6" s="10"/>
      <c r="D6" s="10"/>
      <c r="E6" s="10"/>
      <c r="F6" s="10"/>
      <c r="G6" s="10"/>
      <c r="H6" s="10"/>
      <c r="I6" s="10"/>
      <c r="J6" s="10"/>
      <c r="K6" s="10"/>
      <c r="L6" s="10"/>
      <c r="M6" s="10"/>
      <c r="N6" s="11"/>
      <c r="O6" s="11"/>
      <c r="P6" s="11"/>
      <c r="Q6" s="11"/>
      <c r="R6" s="11"/>
      <c r="S6" s="11"/>
    </row>
    <row r="7" spans="1:19" ht="15" customHeight="1">
      <c r="A7" s="9"/>
      <c r="B7" s="9"/>
      <c r="C7" s="10"/>
      <c r="D7" s="10"/>
      <c r="E7" s="10"/>
      <c r="F7" s="10"/>
      <c r="G7" s="10"/>
      <c r="H7" s="10"/>
      <c r="I7" s="10"/>
      <c r="J7" s="10"/>
      <c r="K7" s="10"/>
      <c r="L7" s="10"/>
      <c r="M7" s="10"/>
      <c r="N7" s="7"/>
      <c r="O7" s="7"/>
      <c r="P7" s="7"/>
      <c r="Q7" s="7"/>
      <c r="R7" s="7"/>
      <c r="S7" s="7"/>
    </row>
    <row r="8" spans="1:29" ht="45.75" customHeight="1">
      <c r="A8" s="12" t="s">
        <v>0</v>
      </c>
      <c r="B8" s="12" t="s">
        <v>1</v>
      </c>
      <c r="C8" s="53" t="s">
        <v>2</v>
      </c>
      <c r="D8" s="53"/>
      <c r="E8" s="53"/>
      <c r="F8" s="53"/>
      <c r="G8" s="53"/>
      <c r="H8" s="53"/>
      <c r="I8" s="53"/>
      <c r="J8" s="53"/>
      <c r="K8" s="53"/>
      <c r="L8" s="53"/>
      <c r="M8" s="53"/>
      <c r="N8" s="53"/>
      <c r="O8" s="53"/>
      <c r="P8" s="53"/>
      <c r="Q8" s="53"/>
      <c r="R8" s="53"/>
      <c r="S8" s="53"/>
      <c r="T8" s="49"/>
      <c r="U8" s="49"/>
      <c r="V8" s="49"/>
      <c r="W8" s="49"/>
      <c r="X8" s="49"/>
      <c r="Y8" s="49"/>
      <c r="Z8" s="49"/>
      <c r="AA8" s="49"/>
      <c r="AB8" s="49"/>
      <c r="AC8" s="49"/>
    </row>
    <row r="9" spans="1:29" ht="15">
      <c r="A9" s="34"/>
      <c r="B9" s="12"/>
      <c r="C9" s="55" t="s">
        <v>3</v>
      </c>
      <c r="D9" s="56"/>
      <c r="E9" s="56"/>
      <c r="F9" s="56"/>
      <c r="G9" s="56"/>
      <c r="H9" s="56"/>
      <c r="I9" s="56"/>
      <c r="J9" s="56"/>
      <c r="K9" s="56"/>
      <c r="L9" s="56"/>
      <c r="M9" s="56"/>
      <c r="N9" s="56"/>
      <c r="O9" s="56"/>
      <c r="P9" s="56"/>
      <c r="Q9" s="56"/>
      <c r="R9" s="57"/>
      <c r="S9" s="54" t="s">
        <v>4</v>
      </c>
      <c r="T9" s="54"/>
      <c r="U9" s="54"/>
      <c r="V9" s="54"/>
      <c r="W9" s="54"/>
      <c r="X9" s="54"/>
      <c r="Y9" s="54"/>
      <c r="Z9" s="54"/>
      <c r="AA9" s="54"/>
      <c r="AB9" s="54"/>
      <c r="AC9" s="54"/>
    </row>
    <row r="10" spans="1:29" ht="26.25" customHeight="1" thickBot="1">
      <c r="A10" s="35"/>
      <c r="B10" s="13"/>
      <c r="C10" s="14" t="s">
        <v>5</v>
      </c>
      <c r="D10" s="14" t="s">
        <v>6</v>
      </c>
      <c r="E10" s="14" t="s">
        <v>7</v>
      </c>
      <c r="F10" s="14" t="s">
        <v>8</v>
      </c>
      <c r="G10" s="39" t="s">
        <v>9</v>
      </c>
      <c r="H10" s="14" t="s">
        <v>10</v>
      </c>
      <c r="I10" s="14" t="s">
        <v>11</v>
      </c>
      <c r="J10" s="14" t="s">
        <v>12</v>
      </c>
      <c r="K10" s="14" t="s">
        <v>13</v>
      </c>
      <c r="L10" s="14" t="s">
        <v>14</v>
      </c>
      <c r="M10" s="14" t="s">
        <v>15</v>
      </c>
      <c r="N10" s="14" t="s">
        <v>50</v>
      </c>
      <c r="O10" s="14" t="s">
        <v>51</v>
      </c>
      <c r="P10" s="14" t="s">
        <v>52</v>
      </c>
      <c r="Q10" s="14" t="s">
        <v>56</v>
      </c>
      <c r="R10" s="14" t="s">
        <v>71</v>
      </c>
      <c r="S10" s="14" t="s">
        <v>58</v>
      </c>
      <c r="T10" s="14" t="s">
        <v>59</v>
      </c>
      <c r="U10" s="14" t="s">
        <v>60</v>
      </c>
      <c r="V10" s="14" t="s">
        <v>61</v>
      </c>
      <c r="W10" s="14" t="s">
        <v>62</v>
      </c>
      <c r="X10" s="14" t="s">
        <v>63</v>
      </c>
      <c r="Y10" s="14" t="s">
        <v>64</v>
      </c>
      <c r="Z10" s="14" t="s">
        <v>65</v>
      </c>
      <c r="AA10" s="14" t="s">
        <v>66</v>
      </c>
      <c r="AB10" s="14" t="s">
        <v>67</v>
      </c>
      <c r="AC10" s="14" t="s">
        <v>72</v>
      </c>
    </row>
    <row r="11" spans="1:29" ht="15.75" thickTop="1">
      <c r="A11" s="52" t="s">
        <v>16</v>
      </c>
      <c r="B11" s="15" t="s">
        <v>17</v>
      </c>
      <c r="C11" s="16">
        <v>39699</v>
      </c>
      <c r="D11" s="16">
        <v>42001</v>
      </c>
      <c r="E11" s="16">
        <v>36229</v>
      </c>
      <c r="F11" s="16">
        <v>41449</v>
      </c>
      <c r="G11" s="16">
        <v>42493</v>
      </c>
      <c r="H11" s="16">
        <v>45993</v>
      </c>
      <c r="I11" s="16">
        <v>46093</v>
      </c>
      <c r="J11" s="16">
        <v>45042</v>
      </c>
      <c r="K11" s="16">
        <v>51703</v>
      </c>
      <c r="L11" s="16">
        <v>45954</v>
      </c>
      <c r="M11" s="16">
        <v>39924</v>
      </c>
      <c r="N11" s="16">
        <v>46456</v>
      </c>
      <c r="O11" s="16">
        <v>39124</v>
      </c>
      <c r="P11" s="16">
        <v>42822</v>
      </c>
      <c r="Q11" s="16">
        <v>40246</v>
      </c>
      <c r="R11" s="16">
        <v>40491</v>
      </c>
      <c r="S11" s="47">
        <v>41994</v>
      </c>
      <c r="T11" s="47">
        <v>42462</v>
      </c>
      <c r="U11" s="47">
        <v>42835</v>
      </c>
      <c r="V11" s="47">
        <v>43285</v>
      </c>
      <c r="W11" s="47">
        <v>43659</v>
      </c>
      <c r="X11" s="47">
        <v>44066</v>
      </c>
      <c r="Y11" s="47">
        <v>44489</v>
      </c>
      <c r="Z11" s="47">
        <v>44881</v>
      </c>
      <c r="AA11" s="47">
        <v>45275</v>
      </c>
      <c r="AB11" s="47">
        <v>45689</v>
      </c>
      <c r="AC11" s="47">
        <v>45689</v>
      </c>
    </row>
    <row r="12" spans="1:29" ht="15" customHeight="1">
      <c r="A12" s="52"/>
      <c r="B12" s="15" t="s">
        <v>18</v>
      </c>
      <c r="C12" s="16">
        <v>42551</v>
      </c>
      <c r="D12" s="16">
        <v>45980</v>
      </c>
      <c r="E12" s="16">
        <v>47850</v>
      </c>
      <c r="F12" s="16">
        <v>47859</v>
      </c>
      <c r="G12" s="16">
        <v>46328</v>
      </c>
      <c r="H12" s="16">
        <v>48394</v>
      </c>
      <c r="I12" s="16">
        <v>46185</v>
      </c>
      <c r="J12" s="16">
        <v>47151</v>
      </c>
      <c r="K12" s="16">
        <v>44864</v>
      </c>
      <c r="L12" s="16">
        <v>44172</v>
      </c>
      <c r="M12" s="16">
        <v>43806</v>
      </c>
      <c r="N12" s="16">
        <v>46008</v>
      </c>
      <c r="O12" s="16">
        <v>47186</v>
      </c>
      <c r="P12" s="16">
        <v>45204</v>
      </c>
      <c r="Q12" s="16">
        <v>42841</v>
      </c>
      <c r="R12" s="48">
        <v>43745</v>
      </c>
      <c r="S12" s="47">
        <v>44549.2</v>
      </c>
      <c r="T12" s="47">
        <v>44129.2</v>
      </c>
      <c r="U12" s="47">
        <v>44158.2</v>
      </c>
      <c r="V12" s="47">
        <v>43699.2</v>
      </c>
      <c r="W12" s="47">
        <v>43455.2</v>
      </c>
      <c r="X12" s="47">
        <v>43277.2</v>
      </c>
      <c r="Y12" s="47">
        <v>43133.2</v>
      </c>
      <c r="Z12" s="47">
        <v>43031.2</v>
      </c>
      <c r="AA12" s="47">
        <v>42946.2</v>
      </c>
      <c r="AB12" s="47">
        <v>42894.2</v>
      </c>
      <c r="AC12" s="47">
        <v>42841.2</v>
      </c>
    </row>
    <row r="13" spans="1:29" ht="30.75">
      <c r="A13" s="52"/>
      <c r="B13" s="15" t="s">
        <v>19</v>
      </c>
      <c r="C13" s="16">
        <v>341158</v>
      </c>
      <c r="D13" s="16">
        <v>360748</v>
      </c>
      <c r="E13" s="16">
        <v>357026</v>
      </c>
      <c r="F13" s="16">
        <v>371011</v>
      </c>
      <c r="G13" s="16">
        <v>375365</v>
      </c>
      <c r="H13" s="16">
        <v>385887</v>
      </c>
      <c r="I13" s="16">
        <v>383779</v>
      </c>
      <c r="J13" s="16">
        <v>384495</v>
      </c>
      <c r="K13" s="16">
        <v>399204</v>
      </c>
      <c r="L13" s="16">
        <v>389351.39408513164</v>
      </c>
      <c r="M13" s="16">
        <v>385428.3828796937</v>
      </c>
      <c r="N13" s="16">
        <f>N17+N18+N20+N22+N23</f>
        <v>407717</v>
      </c>
      <c r="O13" s="16">
        <f>O17+O18+O20+O22+O23</f>
        <v>404248</v>
      </c>
      <c r="P13" s="16">
        <f>P17+P18+P20+P22+P23</f>
        <v>428714</v>
      </c>
      <c r="Q13" s="16">
        <f>Q18+Q20+Q22+Q23</f>
        <v>385178</v>
      </c>
      <c r="R13" s="16">
        <f>R18+R20+R22+R23</f>
        <v>400915</v>
      </c>
      <c r="S13" s="16">
        <f>S18+'[1]Sheet1'!AD20+S22+S23</f>
        <v>412515.60817465454</v>
      </c>
      <c r="T13" s="16">
        <f>T18+'[1]Sheet1'!AE20+T22+T23</f>
        <v>416133.0282046546</v>
      </c>
      <c r="U13" s="16">
        <f>U18+'[1]Sheet1'!AF20+U22+U23</f>
        <v>419009.7218846546</v>
      </c>
      <c r="V13" s="16">
        <f>V18+'[1]Sheet1'!AG20+V22+V23</f>
        <v>424021.2488346546</v>
      </c>
      <c r="W13" s="16">
        <f>W18+'[1]Sheet1'!AH20+W22+W23</f>
        <v>425587.67790465464</v>
      </c>
      <c r="X13" s="16">
        <f>X18+'[1]Sheet1'!AI20+X22+X23</f>
        <v>427176.0091346546</v>
      </c>
      <c r="Y13" s="16">
        <f>Y18+'[1]Sheet1'!AJ20+Y22+Y23</f>
        <v>429773.7426046546</v>
      </c>
      <c r="Z13" s="16">
        <f>Z18+'[1]Sheet1'!AK20+Z22+Z23</f>
        <v>432275.1783746546</v>
      </c>
      <c r="AA13" s="16">
        <f>AA18+'[1]Sheet1'!AL20+AA22+AA23</f>
        <v>434862.91650465457</v>
      </c>
      <c r="AB13" s="16">
        <f>AB18+'[1]Sheet1'!AM20+AB22+AB23</f>
        <v>437433.9562146546</v>
      </c>
      <c r="AC13" s="16">
        <f>AC18+'[1]Sheet1'!AN20+AC22+AC23</f>
        <v>440835.5975246546</v>
      </c>
    </row>
    <row r="14" spans="1:29" ht="15">
      <c r="A14" s="52"/>
      <c r="B14" s="15" t="s">
        <v>20</v>
      </c>
      <c r="C14" s="16">
        <v>82831</v>
      </c>
      <c r="D14" s="16">
        <v>84844</v>
      </c>
      <c r="E14" s="16">
        <v>86332</v>
      </c>
      <c r="F14" s="16">
        <v>91800</v>
      </c>
      <c r="G14" s="17" t="s">
        <v>21</v>
      </c>
      <c r="H14" s="17" t="s">
        <v>21</v>
      </c>
      <c r="I14" s="17" t="s">
        <v>21</v>
      </c>
      <c r="J14" s="17" t="s">
        <v>21</v>
      </c>
      <c r="K14" s="17" t="s">
        <v>21</v>
      </c>
      <c r="L14" s="17" t="s">
        <v>21</v>
      </c>
      <c r="M14" s="17" t="s">
        <v>21</v>
      </c>
      <c r="N14" s="17" t="s">
        <v>21</v>
      </c>
      <c r="O14" s="17" t="s">
        <v>21</v>
      </c>
      <c r="P14" s="17" t="s">
        <v>21</v>
      </c>
      <c r="Q14" s="17" t="s">
        <v>21</v>
      </c>
      <c r="R14" s="17" t="s">
        <v>21</v>
      </c>
      <c r="S14" s="17" t="s">
        <v>21</v>
      </c>
      <c r="T14" s="17" t="s">
        <v>21</v>
      </c>
      <c r="U14" s="17" t="s">
        <v>21</v>
      </c>
      <c r="V14" s="17" t="s">
        <v>21</v>
      </c>
      <c r="W14" s="17" t="s">
        <v>21</v>
      </c>
      <c r="X14" s="17" t="s">
        <v>21</v>
      </c>
      <c r="Y14" s="17" t="s">
        <v>21</v>
      </c>
      <c r="Z14" s="17" t="s">
        <v>21</v>
      </c>
      <c r="AA14" s="17" t="s">
        <v>21</v>
      </c>
      <c r="AB14" s="17" t="s">
        <v>21</v>
      </c>
      <c r="AC14" s="17" t="s">
        <v>21</v>
      </c>
    </row>
    <row r="15" spans="1:29" ht="15">
      <c r="A15" s="52"/>
      <c r="B15" s="15" t="s">
        <v>22</v>
      </c>
      <c r="C15" s="16">
        <v>39458</v>
      </c>
      <c r="D15" s="16">
        <v>46159</v>
      </c>
      <c r="E15" s="16">
        <v>45625</v>
      </c>
      <c r="F15" s="16">
        <v>45565</v>
      </c>
      <c r="G15" s="17" t="s">
        <v>21</v>
      </c>
      <c r="H15" s="17" t="s">
        <v>21</v>
      </c>
      <c r="I15" s="17" t="s">
        <v>21</v>
      </c>
      <c r="J15" s="17" t="s">
        <v>21</v>
      </c>
      <c r="K15" s="17" t="s">
        <v>21</v>
      </c>
      <c r="L15" s="17" t="s">
        <v>21</v>
      </c>
      <c r="M15" s="17" t="s">
        <v>21</v>
      </c>
      <c r="N15" s="17" t="s">
        <v>21</v>
      </c>
      <c r="O15" s="17" t="s">
        <v>21</v>
      </c>
      <c r="P15" s="17" t="s">
        <v>21</v>
      </c>
      <c r="Q15" s="17" t="s">
        <v>21</v>
      </c>
      <c r="R15" s="17" t="s">
        <v>21</v>
      </c>
      <c r="S15" s="17" t="s">
        <v>21</v>
      </c>
      <c r="T15" s="17" t="s">
        <v>21</v>
      </c>
      <c r="U15" s="17" t="s">
        <v>21</v>
      </c>
      <c r="V15" s="17" t="s">
        <v>21</v>
      </c>
      <c r="W15" s="17" t="s">
        <v>21</v>
      </c>
      <c r="X15" s="17" t="s">
        <v>21</v>
      </c>
      <c r="Y15" s="17" t="s">
        <v>21</v>
      </c>
      <c r="Z15" s="17" t="s">
        <v>21</v>
      </c>
      <c r="AA15" s="17" t="s">
        <v>21</v>
      </c>
      <c r="AB15" s="17" t="s">
        <v>21</v>
      </c>
      <c r="AC15" s="17" t="s">
        <v>21</v>
      </c>
    </row>
    <row r="16" spans="1:29" ht="15" customHeight="1">
      <c r="A16" s="52"/>
      <c r="B16" s="15" t="s">
        <v>23</v>
      </c>
      <c r="C16" s="16">
        <v>38412</v>
      </c>
      <c r="D16" s="16">
        <v>39974</v>
      </c>
      <c r="E16" s="16">
        <v>39955</v>
      </c>
      <c r="F16" s="16">
        <v>40618</v>
      </c>
      <c r="G16" s="17" t="s">
        <v>21</v>
      </c>
      <c r="H16" s="17" t="s">
        <v>21</v>
      </c>
      <c r="I16" s="17" t="s">
        <v>21</v>
      </c>
      <c r="J16" s="17" t="s">
        <v>21</v>
      </c>
      <c r="K16" s="17" t="s">
        <v>21</v>
      </c>
      <c r="L16" s="17" t="s">
        <v>21</v>
      </c>
      <c r="M16" s="17" t="s">
        <v>21</v>
      </c>
      <c r="N16" s="17" t="s">
        <v>21</v>
      </c>
      <c r="O16" s="17" t="s">
        <v>21</v>
      </c>
      <c r="P16" s="17" t="s">
        <v>21</v>
      </c>
      <c r="Q16" s="17" t="s">
        <v>21</v>
      </c>
      <c r="R16" s="17" t="s">
        <v>21</v>
      </c>
      <c r="S16" s="17" t="s">
        <v>21</v>
      </c>
      <c r="T16" s="17" t="s">
        <v>21</v>
      </c>
      <c r="U16" s="17" t="s">
        <v>21</v>
      </c>
      <c r="V16" s="17" t="s">
        <v>21</v>
      </c>
      <c r="W16" s="17" t="s">
        <v>21</v>
      </c>
      <c r="X16" s="17" t="s">
        <v>21</v>
      </c>
      <c r="Y16" s="17" t="s">
        <v>21</v>
      </c>
      <c r="Z16" s="17" t="s">
        <v>21</v>
      </c>
      <c r="AA16" s="17" t="s">
        <v>21</v>
      </c>
      <c r="AB16" s="17" t="s">
        <v>21</v>
      </c>
      <c r="AC16" s="17" t="s">
        <v>21</v>
      </c>
    </row>
    <row r="17" spans="1:29" ht="15">
      <c r="A17" s="52"/>
      <c r="B17" s="15" t="s">
        <v>24</v>
      </c>
      <c r="C17" s="16" t="s">
        <v>21</v>
      </c>
      <c r="D17" s="16" t="s">
        <v>21</v>
      </c>
      <c r="E17" s="16" t="s">
        <v>21</v>
      </c>
      <c r="F17" s="16" t="s">
        <v>21</v>
      </c>
      <c r="G17" s="16" t="s">
        <v>21</v>
      </c>
      <c r="H17" s="16" t="s">
        <v>21</v>
      </c>
      <c r="I17" s="16" t="s">
        <v>21</v>
      </c>
      <c r="J17" s="16" t="s">
        <v>21</v>
      </c>
      <c r="K17" s="16" t="s">
        <v>21</v>
      </c>
      <c r="L17" s="16">
        <v>4876.53733822</v>
      </c>
      <c r="M17" s="16">
        <v>4443.292934228864</v>
      </c>
      <c r="N17" s="16">
        <v>5726</v>
      </c>
      <c r="O17" s="16">
        <v>5304</v>
      </c>
      <c r="P17" s="16">
        <v>5294</v>
      </c>
      <c r="Q17" s="17" t="s">
        <v>21</v>
      </c>
      <c r="R17" s="17" t="s">
        <v>21</v>
      </c>
      <c r="S17" s="17" t="s">
        <v>21</v>
      </c>
      <c r="T17" s="17" t="s">
        <v>21</v>
      </c>
      <c r="U17" s="17" t="s">
        <v>21</v>
      </c>
      <c r="V17" s="17" t="s">
        <v>21</v>
      </c>
      <c r="W17" s="17" t="s">
        <v>21</v>
      </c>
      <c r="X17" s="17" t="s">
        <v>21</v>
      </c>
      <c r="Y17" s="17" t="s">
        <v>21</v>
      </c>
      <c r="Z17" s="17" t="s">
        <v>21</v>
      </c>
      <c r="AA17" s="17" t="s">
        <v>21</v>
      </c>
      <c r="AB17" s="17" t="s">
        <v>21</v>
      </c>
      <c r="AC17" s="17" t="s">
        <v>21</v>
      </c>
    </row>
    <row r="18" spans="1:29" ht="15">
      <c r="A18" s="52"/>
      <c r="B18" s="15" t="s">
        <v>25</v>
      </c>
      <c r="C18" s="16" t="s">
        <v>21</v>
      </c>
      <c r="D18" s="16" t="s">
        <v>21</v>
      </c>
      <c r="E18" s="16" t="s">
        <v>21</v>
      </c>
      <c r="F18" s="16" t="s">
        <v>21</v>
      </c>
      <c r="G18" s="16" t="s">
        <v>21</v>
      </c>
      <c r="H18" s="16" t="s">
        <v>21</v>
      </c>
      <c r="I18" s="16" t="s">
        <v>21</v>
      </c>
      <c r="J18" s="16" t="s">
        <v>21</v>
      </c>
      <c r="K18" s="16" t="s">
        <v>21</v>
      </c>
      <c r="L18" s="16">
        <v>80311.41</v>
      </c>
      <c r="M18" s="16">
        <v>83946.021</v>
      </c>
      <c r="N18" s="16">
        <v>77364</v>
      </c>
      <c r="O18" s="16">
        <v>109400</v>
      </c>
      <c r="P18" s="16">
        <v>104713</v>
      </c>
      <c r="Q18" s="16">
        <v>95920</v>
      </c>
      <c r="R18" s="16">
        <v>99054</v>
      </c>
      <c r="S18" s="47">
        <v>99384.2311146546</v>
      </c>
      <c r="T18" s="47">
        <v>99948.1311146546</v>
      </c>
      <c r="U18" s="47">
        <v>101336.3311146546</v>
      </c>
      <c r="V18" s="47">
        <v>102455.3311146546</v>
      </c>
      <c r="W18" s="47">
        <v>103248.5311146546</v>
      </c>
      <c r="X18" s="47">
        <v>103784.6311146546</v>
      </c>
      <c r="Y18" s="47">
        <v>104407.6311146546</v>
      </c>
      <c r="Z18" s="47">
        <v>105185.8311146546</v>
      </c>
      <c r="AA18" s="47">
        <v>105869.4311146546</v>
      </c>
      <c r="AB18" s="47">
        <v>106534.0311146546</v>
      </c>
      <c r="AC18" s="47">
        <v>107193.9311146546</v>
      </c>
    </row>
    <row r="19" spans="1:29" ht="15">
      <c r="A19" s="52"/>
      <c r="B19" s="15" t="s">
        <v>26</v>
      </c>
      <c r="C19" s="16">
        <v>21575</v>
      </c>
      <c r="D19" s="16">
        <v>23090</v>
      </c>
      <c r="E19" s="16">
        <v>24042</v>
      </c>
      <c r="F19" s="16">
        <v>24446</v>
      </c>
      <c r="G19" s="16">
        <v>32854</v>
      </c>
      <c r="H19" s="16">
        <v>34582</v>
      </c>
      <c r="I19" s="16">
        <v>34358</v>
      </c>
      <c r="J19" s="16">
        <v>34539</v>
      </c>
      <c r="K19" s="16">
        <v>33983</v>
      </c>
      <c r="L19" s="16" t="s">
        <v>21</v>
      </c>
      <c r="M19" s="16" t="s">
        <v>21</v>
      </c>
      <c r="N19" s="16" t="s">
        <v>21</v>
      </c>
      <c r="O19" s="16" t="s">
        <v>21</v>
      </c>
      <c r="P19" s="16" t="s">
        <v>21</v>
      </c>
      <c r="Q19" s="16" t="s">
        <v>21</v>
      </c>
      <c r="R19" s="16" t="s">
        <v>21</v>
      </c>
      <c r="S19" s="16" t="s">
        <v>21</v>
      </c>
      <c r="T19" s="16" t="s">
        <v>21</v>
      </c>
      <c r="U19" s="16" t="s">
        <v>21</v>
      </c>
      <c r="V19" s="16" t="s">
        <v>21</v>
      </c>
      <c r="W19" s="16" t="s">
        <v>21</v>
      </c>
      <c r="X19" s="16" t="s">
        <v>21</v>
      </c>
      <c r="Y19" s="16" t="s">
        <v>21</v>
      </c>
      <c r="Z19" s="16" t="s">
        <v>21</v>
      </c>
      <c r="AA19" s="16" t="s">
        <v>21</v>
      </c>
      <c r="AB19" s="16" t="s">
        <v>21</v>
      </c>
      <c r="AC19" s="16" t="s">
        <v>21</v>
      </c>
    </row>
    <row r="20" spans="1:29" ht="15">
      <c r="A20" s="52"/>
      <c r="B20" s="15" t="s">
        <v>27</v>
      </c>
      <c r="C20" s="16" t="s">
        <v>21</v>
      </c>
      <c r="D20" s="16" t="s">
        <v>21</v>
      </c>
      <c r="E20" s="16" t="s">
        <v>21</v>
      </c>
      <c r="F20" s="16" t="s">
        <v>21</v>
      </c>
      <c r="G20" s="16" t="s">
        <v>21</v>
      </c>
      <c r="H20" s="16" t="s">
        <v>21</v>
      </c>
      <c r="I20" s="16" t="s">
        <v>21</v>
      </c>
      <c r="J20" s="16" t="s">
        <v>21</v>
      </c>
      <c r="K20" s="16" t="s">
        <v>21</v>
      </c>
      <c r="L20" s="16">
        <v>115535</v>
      </c>
      <c r="M20" s="16">
        <v>110963</v>
      </c>
      <c r="N20" s="16">
        <v>132229</v>
      </c>
      <c r="O20" s="16">
        <v>140510</v>
      </c>
      <c r="P20" s="16">
        <v>143086</v>
      </c>
      <c r="Q20" s="16">
        <v>129771</v>
      </c>
      <c r="R20" s="16">
        <v>131021</v>
      </c>
      <c r="S20" s="47">
        <v>132297</v>
      </c>
      <c r="T20" s="47">
        <v>133035</v>
      </c>
      <c r="U20" s="47">
        <v>132582</v>
      </c>
      <c r="V20" s="47">
        <v>126706</v>
      </c>
      <c r="W20" s="47">
        <v>126881</v>
      </c>
      <c r="X20" s="47">
        <v>127065</v>
      </c>
      <c r="Y20" s="47">
        <v>127655</v>
      </c>
      <c r="Z20" s="47">
        <v>127593</v>
      </c>
      <c r="AA20" s="47">
        <v>128118</v>
      </c>
      <c r="AB20" s="47">
        <v>128678</v>
      </c>
      <c r="AC20" s="47">
        <v>129420</v>
      </c>
    </row>
    <row r="21" spans="1:29" ht="15">
      <c r="A21" s="52"/>
      <c r="B21" s="15" t="s">
        <v>28</v>
      </c>
      <c r="C21" s="17" t="s">
        <v>21</v>
      </c>
      <c r="D21" s="17" t="s">
        <v>21</v>
      </c>
      <c r="E21" s="17" t="s">
        <v>21</v>
      </c>
      <c r="F21" s="17" t="s">
        <v>21</v>
      </c>
      <c r="G21" s="16">
        <v>151600</v>
      </c>
      <c r="H21" s="16">
        <v>147800</v>
      </c>
      <c r="I21" s="16">
        <v>141200</v>
      </c>
      <c r="J21" s="16">
        <v>142395</v>
      </c>
      <c r="K21" s="16">
        <v>143827</v>
      </c>
      <c r="L21" s="16" t="s">
        <v>21</v>
      </c>
      <c r="M21" s="16" t="s">
        <v>21</v>
      </c>
      <c r="N21" s="16" t="s">
        <v>21</v>
      </c>
      <c r="O21" s="16" t="s">
        <v>21</v>
      </c>
      <c r="P21" s="16" t="s">
        <v>21</v>
      </c>
      <c r="Q21" s="16" t="s">
        <v>21</v>
      </c>
      <c r="R21" s="16" t="s">
        <v>21</v>
      </c>
      <c r="S21" s="16" t="s">
        <v>21</v>
      </c>
      <c r="T21" s="16" t="s">
        <v>21</v>
      </c>
      <c r="U21" s="16" t="s">
        <v>21</v>
      </c>
      <c r="V21" s="16" t="s">
        <v>21</v>
      </c>
      <c r="W21" s="16" t="s">
        <v>21</v>
      </c>
      <c r="X21" s="16" t="s">
        <v>21</v>
      </c>
      <c r="Y21" s="16" t="s">
        <v>21</v>
      </c>
      <c r="Z21" s="16" t="s">
        <v>21</v>
      </c>
      <c r="AA21" s="16" t="s">
        <v>21</v>
      </c>
      <c r="AB21" s="16" t="s">
        <v>21</v>
      </c>
      <c r="AC21" s="16" t="s">
        <v>21</v>
      </c>
    </row>
    <row r="22" spans="1:29" ht="15">
      <c r="A22" s="52"/>
      <c r="B22" s="15" t="s">
        <v>29</v>
      </c>
      <c r="C22" s="16">
        <v>130311</v>
      </c>
      <c r="D22" s="16">
        <v>137541</v>
      </c>
      <c r="E22" s="16">
        <v>133244</v>
      </c>
      <c r="F22" s="16">
        <v>139486</v>
      </c>
      <c r="G22" s="16">
        <v>160054</v>
      </c>
      <c r="H22" s="16">
        <v>173036</v>
      </c>
      <c r="I22" s="16">
        <v>176766</v>
      </c>
      <c r="J22" s="16">
        <v>175199</v>
      </c>
      <c r="K22" s="16">
        <v>188653</v>
      </c>
      <c r="L22" s="16">
        <v>148062</v>
      </c>
      <c r="M22" s="16">
        <v>147454.3</v>
      </c>
      <c r="N22" s="16">
        <v>151097</v>
      </c>
      <c r="O22" s="16">
        <v>109866</v>
      </c>
      <c r="P22" s="16">
        <v>138694</v>
      </c>
      <c r="Q22" s="16">
        <v>122790</v>
      </c>
      <c r="R22" s="16">
        <v>129306</v>
      </c>
      <c r="S22" s="47">
        <v>128469</v>
      </c>
      <c r="T22" s="47">
        <v>130926</v>
      </c>
      <c r="U22" s="47">
        <v>131781</v>
      </c>
      <c r="V22" s="47">
        <v>132651</v>
      </c>
      <c r="W22" s="47">
        <v>133555</v>
      </c>
      <c r="X22" s="47">
        <v>134582</v>
      </c>
      <c r="Y22" s="47">
        <v>135636</v>
      </c>
      <c r="Z22" s="47">
        <v>136860</v>
      </c>
      <c r="AA22" s="47">
        <v>138005</v>
      </c>
      <c r="AB22" s="47">
        <v>139180</v>
      </c>
      <c r="AC22" s="47">
        <v>140476</v>
      </c>
    </row>
    <row r="23" spans="1:29" ht="15.75" customHeight="1">
      <c r="A23" s="52"/>
      <c r="B23" s="15" t="s">
        <v>30</v>
      </c>
      <c r="C23" s="16">
        <v>28571</v>
      </c>
      <c r="D23" s="16">
        <v>29140</v>
      </c>
      <c r="E23" s="16">
        <v>27828</v>
      </c>
      <c r="F23" s="16">
        <v>29096</v>
      </c>
      <c r="G23" s="16">
        <v>30857</v>
      </c>
      <c r="H23" s="16">
        <v>30469</v>
      </c>
      <c r="I23" s="16">
        <v>31455</v>
      </c>
      <c r="J23" s="16">
        <v>32362</v>
      </c>
      <c r="K23" s="16">
        <v>32741</v>
      </c>
      <c r="L23" s="16">
        <v>40566.446746911606</v>
      </c>
      <c r="M23" s="16">
        <v>38621.76894546485</v>
      </c>
      <c r="N23" s="16">
        <v>41301</v>
      </c>
      <c r="O23" s="16">
        <v>39168</v>
      </c>
      <c r="P23" s="16">
        <v>36927</v>
      </c>
      <c r="Q23" s="16">
        <v>36697</v>
      </c>
      <c r="R23" s="16">
        <v>41534</v>
      </c>
      <c r="S23" s="47">
        <v>40783.37706</v>
      </c>
      <c r="T23" s="47">
        <v>40494.89709</v>
      </c>
      <c r="U23" s="47">
        <v>40818.39077000001</v>
      </c>
      <c r="V23" s="47">
        <v>41407.91772</v>
      </c>
      <c r="W23" s="47">
        <v>41569.14679000001</v>
      </c>
      <c r="X23" s="47">
        <v>41553.378020000004</v>
      </c>
      <c r="Y23" s="47">
        <v>42182.11149</v>
      </c>
      <c r="Z23" s="47">
        <v>42274.347259999995</v>
      </c>
      <c r="AA23" s="47">
        <v>42620.485389999994</v>
      </c>
      <c r="AB23" s="47">
        <v>42795.92510000001</v>
      </c>
      <c r="AC23" s="47">
        <v>43629.66641</v>
      </c>
    </row>
    <row r="24" spans="1:29" ht="24" customHeight="1">
      <c r="A24" s="15" t="s">
        <v>31</v>
      </c>
      <c r="B24" s="15" t="s">
        <v>32</v>
      </c>
      <c r="C24" s="16">
        <v>43908</v>
      </c>
      <c r="D24" s="16">
        <v>44719</v>
      </c>
      <c r="E24" s="16">
        <v>41988</v>
      </c>
      <c r="F24" s="16">
        <v>44010</v>
      </c>
      <c r="G24" s="16">
        <v>46991</v>
      </c>
      <c r="H24" s="16">
        <v>46038</v>
      </c>
      <c r="I24" s="16">
        <v>46068</v>
      </c>
      <c r="J24" s="16">
        <v>46747</v>
      </c>
      <c r="K24" s="16">
        <v>56191</v>
      </c>
      <c r="L24" s="16">
        <v>55917</v>
      </c>
      <c r="M24" s="16">
        <v>50100</v>
      </c>
      <c r="N24" s="16">
        <v>54390</v>
      </c>
      <c r="O24" s="16">
        <v>57256</v>
      </c>
      <c r="P24" s="16">
        <v>58419</v>
      </c>
      <c r="Q24" s="16">
        <v>59187</v>
      </c>
      <c r="R24" s="16">
        <v>59650</v>
      </c>
      <c r="S24" s="47">
        <v>52509.088372785714</v>
      </c>
      <c r="T24" s="47">
        <v>53549.47539</v>
      </c>
      <c r="U24" s="47">
        <v>53549.47539</v>
      </c>
      <c r="V24" s="47">
        <v>54342.1389142857</v>
      </c>
      <c r="W24" s="47">
        <v>54888.70014928571</v>
      </c>
      <c r="X24" s="47">
        <v>55445.48936642857</v>
      </c>
      <c r="Y24" s="47">
        <v>56015.465157142855</v>
      </c>
      <c r="Z24" s="47">
        <v>56589.319142142864</v>
      </c>
      <c r="AA24" s="47">
        <v>57145.83887142856</v>
      </c>
      <c r="AB24" s="47">
        <v>57713.07702214287</v>
      </c>
      <c r="AC24" s="47">
        <v>58917.218562585724</v>
      </c>
    </row>
    <row r="25" spans="1:29" ht="15">
      <c r="A25" s="15" t="s">
        <v>33</v>
      </c>
      <c r="B25" s="15" t="s">
        <v>34</v>
      </c>
      <c r="C25" s="16">
        <v>95395</v>
      </c>
      <c r="D25" s="16">
        <v>94554</v>
      </c>
      <c r="E25" s="16">
        <v>100337</v>
      </c>
      <c r="F25" s="16">
        <v>101002</v>
      </c>
      <c r="G25" s="16">
        <v>105670</v>
      </c>
      <c r="H25" s="16">
        <v>107586</v>
      </c>
      <c r="I25" s="16">
        <v>113504</v>
      </c>
      <c r="J25" s="16">
        <v>110977</v>
      </c>
      <c r="K25" s="16">
        <v>106256</v>
      </c>
      <c r="L25" s="16">
        <v>99514.66816909495</v>
      </c>
      <c r="M25" s="16">
        <v>107568</v>
      </c>
      <c r="N25" s="16">
        <v>109058</v>
      </c>
      <c r="O25" s="16">
        <v>110765</v>
      </c>
      <c r="P25" s="16">
        <v>104205</v>
      </c>
      <c r="Q25" s="16">
        <v>108935</v>
      </c>
      <c r="R25" s="16">
        <v>104737</v>
      </c>
      <c r="S25" s="47">
        <v>110354</v>
      </c>
      <c r="T25" s="47">
        <v>111263</v>
      </c>
      <c r="U25" s="47">
        <v>111558</v>
      </c>
      <c r="V25" s="47">
        <v>97538</v>
      </c>
      <c r="W25" s="47">
        <v>112856</v>
      </c>
      <c r="X25" s="47">
        <v>113844</v>
      </c>
      <c r="Y25" s="47">
        <v>114668</v>
      </c>
      <c r="Z25" s="47">
        <v>115252</v>
      </c>
      <c r="AA25" s="47">
        <v>115915</v>
      </c>
      <c r="AB25" s="47">
        <v>116587</v>
      </c>
      <c r="AC25" s="47">
        <v>117272</v>
      </c>
    </row>
    <row r="26" spans="1:29" ht="21" customHeight="1">
      <c r="A26" s="18" t="s">
        <v>35</v>
      </c>
      <c r="B26" s="19" t="s">
        <v>36</v>
      </c>
      <c r="C26" s="20">
        <v>562711</v>
      </c>
      <c r="D26" s="20">
        <v>588002</v>
      </c>
      <c r="E26" s="20">
        <v>583430</v>
      </c>
      <c r="F26" s="20">
        <v>605331</v>
      </c>
      <c r="G26" s="20">
        <v>616847</v>
      </c>
      <c r="H26" s="20">
        <v>633898</v>
      </c>
      <c r="I26" s="20">
        <v>635629</v>
      </c>
      <c r="J26" s="20">
        <v>634412</v>
      </c>
      <c r="K26" s="20">
        <v>658219</v>
      </c>
      <c r="L26" s="20">
        <v>634909.0622542265</v>
      </c>
      <c r="M26" s="20">
        <v>626826.3828796938</v>
      </c>
      <c r="N26" s="20">
        <f aca="true" t="shared" si="0" ref="N26:S26">N11+N12+N13+N24+N25</f>
        <v>663629</v>
      </c>
      <c r="O26" s="20">
        <f t="shared" si="0"/>
        <v>658579</v>
      </c>
      <c r="P26" s="20">
        <f t="shared" si="0"/>
        <v>679364</v>
      </c>
      <c r="Q26" s="20">
        <f t="shared" si="0"/>
        <v>636387</v>
      </c>
      <c r="R26" s="20">
        <f t="shared" si="0"/>
        <v>649538</v>
      </c>
      <c r="S26" s="20">
        <f t="shared" si="0"/>
        <v>661921.8965474402</v>
      </c>
      <c r="T26" s="20">
        <f aca="true" t="shared" si="1" ref="T26:AC26">T11+T12+T13+T24+T25</f>
        <v>667536.7035946546</v>
      </c>
      <c r="U26" s="20">
        <f t="shared" si="1"/>
        <v>671110.3972746546</v>
      </c>
      <c r="V26" s="20">
        <f t="shared" si="1"/>
        <v>662885.5877489403</v>
      </c>
      <c r="W26" s="20">
        <f t="shared" si="1"/>
        <v>680446.5780539403</v>
      </c>
      <c r="X26" s="20">
        <f t="shared" si="1"/>
        <v>683808.6985010832</v>
      </c>
      <c r="Y26" s="20">
        <f t="shared" si="1"/>
        <v>688079.4077617974</v>
      </c>
      <c r="Z26" s="20">
        <f t="shared" si="1"/>
        <v>692028.6975167975</v>
      </c>
      <c r="AA26" s="20">
        <f t="shared" si="1"/>
        <v>696144.9553760831</v>
      </c>
      <c r="AB26" s="20">
        <f t="shared" si="1"/>
        <v>700317.2332367974</v>
      </c>
      <c r="AC26" s="20">
        <f t="shared" si="1"/>
        <v>705555.0160872403</v>
      </c>
    </row>
    <row r="27" spans="1:29" ht="43.5" customHeight="1">
      <c r="A27" s="12" t="s">
        <v>0</v>
      </c>
      <c r="B27" s="12" t="s">
        <v>1</v>
      </c>
      <c r="C27" s="53" t="s">
        <v>37</v>
      </c>
      <c r="D27" s="53"/>
      <c r="E27" s="53"/>
      <c r="F27" s="53"/>
      <c r="G27" s="53"/>
      <c r="H27" s="53"/>
      <c r="I27" s="53"/>
      <c r="J27" s="53"/>
      <c r="K27" s="53"/>
      <c r="L27" s="53"/>
      <c r="M27" s="53"/>
      <c r="N27" s="53"/>
      <c r="O27" s="53"/>
      <c r="P27" s="53"/>
      <c r="Q27" s="53"/>
      <c r="R27" s="53"/>
      <c r="S27" s="53"/>
      <c r="T27" s="49"/>
      <c r="U27" s="49"/>
      <c r="V27" s="49"/>
      <c r="W27" s="49"/>
      <c r="X27" s="49"/>
      <c r="Y27" s="49"/>
      <c r="Z27" s="49"/>
      <c r="AA27" s="49"/>
      <c r="AB27" s="49"/>
      <c r="AC27" s="49"/>
    </row>
    <row r="28" spans="1:29" ht="15">
      <c r="A28" s="21"/>
      <c r="B28" s="36"/>
      <c r="C28" s="54" t="s">
        <v>3</v>
      </c>
      <c r="D28" s="54"/>
      <c r="E28" s="54"/>
      <c r="F28" s="54"/>
      <c r="G28" s="54"/>
      <c r="H28" s="54"/>
      <c r="I28" s="54"/>
      <c r="J28" s="54"/>
      <c r="K28" s="54"/>
      <c r="L28" s="54"/>
      <c r="M28" s="54"/>
      <c r="N28" s="54"/>
      <c r="O28" s="54"/>
      <c r="P28" s="54"/>
      <c r="Q28" s="54"/>
      <c r="R28" s="54"/>
      <c r="S28" s="54" t="s">
        <v>4</v>
      </c>
      <c r="T28" s="54"/>
      <c r="U28" s="54"/>
      <c r="V28" s="54"/>
      <c r="W28" s="54"/>
      <c r="X28" s="54"/>
      <c r="Y28" s="54"/>
      <c r="Z28" s="54"/>
      <c r="AA28" s="54"/>
      <c r="AB28" s="54"/>
      <c r="AC28" s="54"/>
    </row>
    <row r="29" spans="1:29" ht="24" customHeight="1" thickBot="1">
      <c r="A29" s="13"/>
      <c r="B29" s="13"/>
      <c r="C29" s="14" t="s">
        <v>5</v>
      </c>
      <c r="D29" s="14" t="s">
        <v>6</v>
      </c>
      <c r="E29" s="14" t="s">
        <v>7</v>
      </c>
      <c r="F29" s="14" t="s">
        <v>8</v>
      </c>
      <c r="G29" s="14" t="s">
        <v>9</v>
      </c>
      <c r="H29" s="14" t="s">
        <v>10</v>
      </c>
      <c r="I29" s="14" t="s">
        <v>11</v>
      </c>
      <c r="J29" s="14" t="s">
        <v>12</v>
      </c>
      <c r="K29" s="14" t="s">
        <v>13</v>
      </c>
      <c r="L29" s="14" t="s">
        <v>14</v>
      </c>
      <c r="M29" s="14" t="s">
        <v>15</v>
      </c>
      <c r="N29" s="14" t="s">
        <v>50</v>
      </c>
      <c r="O29" s="14" t="s">
        <v>51</v>
      </c>
      <c r="P29" s="14" t="s">
        <v>52</v>
      </c>
      <c r="Q29" s="14" t="s">
        <v>56</v>
      </c>
      <c r="R29" s="14" t="s">
        <v>71</v>
      </c>
      <c r="S29" s="14" t="s">
        <v>58</v>
      </c>
      <c r="T29" s="14" t="s">
        <v>59</v>
      </c>
      <c r="U29" s="14" t="s">
        <v>60</v>
      </c>
      <c r="V29" s="14" t="s">
        <v>61</v>
      </c>
      <c r="W29" s="14" t="s">
        <v>62</v>
      </c>
      <c r="X29" s="14" t="s">
        <v>63</v>
      </c>
      <c r="Y29" s="14" t="s">
        <v>64</v>
      </c>
      <c r="Z29" s="14" t="s">
        <v>65</v>
      </c>
      <c r="AA29" s="14" t="s">
        <v>66</v>
      </c>
      <c r="AB29" s="14" t="s">
        <v>67</v>
      </c>
      <c r="AC29" s="14" t="s">
        <v>72</v>
      </c>
    </row>
    <row r="30" spans="1:29" ht="17.25" customHeight="1" thickTop="1">
      <c r="A30" s="52" t="s">
        <v>16</v>
      </c>
      <c r="B30" s="15" t="s">
        <v>17</v>
      </c>
      <c r="C30" s="16">
        <v>44336</v>
      </c>
      <c r="D30" s="16">
        <v>46219</v>
      </c>
      <c r="E30" s="16">
        <v>50010</v>
      </c>
      <c r="F30" s="16">
        <v>51196</v>
      </c>
      <c r="G30" s="16">
        <v>49066</v>
      </c>
      <c r="H30" s="16">
        <v>56896</v>
      </c>
      <c r="I30" s="16">
        <v>57510</v>
      </c>
      <c r="J30" s="16">
        <v>53278</v>
      </c>
      <c r="K30" s="16">
        <v>52751</v>
      </c>
      <c r="L30" s="16">
        <v>57358.09999999998</v>
      </c>
      <c r="M30" s="16">
        <v>56466</v>
      </c>
      <c r="N30" s="16">
        <v>57557</v>
      </c>
      <c r="O30" s="16">
        <v>58155</v>
      </c>
      <c r="P30" s="16">
        <v>58155</v>
      </c>
      <c r="Q30" s="16">
        <v>58284</v>
      </c>
      <c r="R30" s="16">
        <v>58001</v>
      </c>
      <c r="S30" s="47">
        <v>58693.040000000015</v>
      </c>
      <c r="T30" s="47">
        <v>58356.94000000003</v>
      </c>
      <c r="U30" s="47">
        <v>60293.44000000003</v>
      </c>
      <c r="V30" s="47">
        <v>60260.44000000003</v>
      </c>
      <c r="W30" s="47">
        <v>60653.44000000003</v>
      </c>
      <c r="X30" s="47">
        <v>62788.44000000003</v>
      </c>
      <c r="Y30" s="47">
        <v>62795.94000000002</v>
      </c>
      <c r="Z30" s="47">
        <v>63517.54000000001</v>
      </c>
      <c r="AA30" s="47">
        <v>63743.74000000001</v>
      </c>
      <c r="AB30" s="47">
        <v>63982.94000000002</v>
      </c>
      <c r="AC30" s="47">
        <v>63982.94000000002</v>
      </c>
    </row>
    <row r="31" spans="1:29" ht="15">
      <c r="A31" s="52"/>
      <c r="B31" s="15" t="s">
        <v>18</v>
      </c>
      <c r="C31" s="16">
        <v>66314</v>
      </c>
      <c r="D31" s="16">
        <v>68884</v>
      </c>
      <c r="E31" s="16">
        <v>73123</v>
      </c>
      <c r="F31" s="16">
        <v>74277</v>
      </c>
      <c r="G31" s="16">
        <v>76076</v>
      </c>
      <c r="H31" s="16">
        <v>76110</v>
      </c>
      <c r="I31" s="16">
        <v>75772</v>
      </c>
      <c r="J31" s="16">
        <v>79394</v>
      </c>
      <c r="K31" s="16">
        <v>78992</v>
      </c>
      <c r="L31" s="16">
        <v>70557</v>
      </c>
      <c r="M31" s="16">
        <v>72741</v>
      </c>
      <c r="N31" s="16">
        <v>79173</v>
      </c>
      <c r="O31" s="16">
        <v>78433</v>
      </c>
      <c r="P31" s="16">
        <v>79944</v>
      </c>
      <c r="Q31" s="16">
        <v>75099</v>
      </c>
      <c r="R31" s="16">
        <v>74103.96203550292</v>
      </c>
      <c r="S31" s="47">
        <v>77979.67700166313</v>
      </c>
      <c r="T31" s="47">
        <v>77720.85500136178</v>
      </c>
      <c r="U31" s="47">
        <v>80572.12400136178</v>
      </c>
      <c r="V31" s="47">
        <v>81921.35400136179</v>
      </c>
      <c r="W31" s="47">
        <v>81086.55400136179</v>
      </c>
      <c r="X31" s="47">
        <v>81636.55400136179</v>
      </c>
      <c r="Y31" s="47">
        <v>81636.55400136179</v>
      </c>
      <c r="Z31" s="47">
        <v>81636.55400136179</v>
      </c>
      <c r="AA31" s="47">
        <v>81636.55400136179</v>
      </c>
      <c r="AB31" s="47">
        <v>81636.55400136179</v>
      </c>
      <c r="AC31" s="47">
        <v>81636.55400136179</v>
      </c>
    </row>
    <row r="32" spans="1:29" ht="30.75">
      <c r="A32" s="52"/>
      <c r="B32" s="15" t="s">
        <v>19</v>
      </c>
      <c r="C32" s="16">
        <v>488418</v>
      </c>
      <c r="D32" s="16">
        <v>511642</v>
      </c>
      <c r="E32" s="16">
        <v>524995</v>
      </c>
      <c r="F32" s="16">
        <v>538041</v>
      </c>
      <c r="G32" s="16">
        <v>545850</v>
      </c>
      <c r="H32" s="16">
        <v>547005</v>
      </c>
      <c r="I32" s="16">
        <v>537094</v>
      </c>
      <c r="J32" s="16">
        <v>545843</v>
      </c>
      <c r="K32" s="16">
        <v>567746</v>
      </c>
      <c r="L32" s="16">
        <v>573274.2560532215</v>
      </c>
      <c r="M32" s="16">
        <v>544705.9382179884</v>
      </c>
      <c r="N32" s="16">
        <f>N36+N37+N39+N41+N42</f>
        <v>581939</v>
      </c>
      <c r="O32" s="16">
        <f>O36+O37+O39+O41+O42</f>
        <v>592780</v>
      </c>
      <c r="P32" s="16">
        <f>P36+P37+P39+P41+P42</f>
        <v>561762</v>
      </c>
      <c r="Q32" s="16">
        <f>Q37+Q39+Q41+Q42</f>
        <v>551779</v>
      </c>
      <c r="R32" s="16">
        <f>R37+R39+R41+R42</f>
        <v>570682.2811554791</v>
      </c>
      <c r="S32" s="16">
        <f>S37+S39+S41+S42</f>
        <v>572437.1926496195</v>
      </c>
      <c r="T32" s="16">
        <f aca="true" t="shared" si="2" ref="T32:AC32">T37+T39+T41+T42</f>
        <v>592388.7036849695</v>
      </c>
      <c r="U32" s="16">
        <f t="shared" si="2"/>
        <v>608227.8897474295</v>
      </c>
      <c r="V32" s="16">
        <f t="shared" si="2"/>
        <v>625881.1069474295</v>
      </c>
      <c r="W32" s="16">
        <f t="shared" si="2"/>
        <v>635537.9953315632</v>
      </c>
      <c r="X32" s="16">
        <f t="shared" si="2"/>
        <v>636448.4297065632</v>
      </c>
      <c r="Y32" s="16">
        <f t="shared" si="2"/>
        <v>636641.9297065634</v>
      </c>
      <c r="Z32" s="16">
        <f t="shared" si="2"/>
        <v>637700.9297065632</v>
      </c>
      <c r="AA32" s="16">
        <f t="shared" si="2"/>
        <v>639207.7297065633</v>
      </c>
      <c r="AB32" s="16">
        <f t="shared" si="2"/>
        <v>640729.6297065633</v>
      </c>
      <c r="AC32" s="16">
        <f t="shared" si="2"/>
        <v>642191.4547065633</v>
      </c>
    </row>
    <row r="33" spans="1:29" ht="15">
      <c r="A33" s="52"/>
      <c r="B33" s="15" t="s">
        <v>20</v>
      </c>
      <c r="C33" s="16">
        <v>115926</v>
      </c>
      <c r="D33" s="16">
        <v>123823</v>
      </c>
      <c r="E33" s="16">
        <v>129351</v>
      </c>
      <c r="F33" s="16">
        <v>131187</v>
      </c>
      <c r="G33" s="17" t="s">
        <v>21</v>
      </c>
      <c r="H33" s="17" t="s">
        <v>21</v>
      </c>
      <c r="I33" s="17" t="s">
        <v>21</v>
      </c>
      <c r="J33" s="17" t="s">
        <v>21</v>
      </c>
      <c r="K33" s="17" t="s">
        <v>21</v>
      </c>
      <c r="L33" s="17" t="s">
        <v>21</v>
      </c>
      <c r="M33" s="17" t="s">
        <v>21</v>
      </c>
      <c r="N33" s="17" t="s">
        <v>21</v>
      </c>
      <c r="O33" s="17" t="s">
        <v>21</v>
      </c>
      <c r="P33" s="17" t="s">
        <v>21</v>
      </c>
      <c r="Q33" s="17" t="s">
        <v>21</v>
      </c>
      <c r="R33" s="17" t="s">
        <v>21</v>
      </c>
      <c r="S33" s="17" t="s">
        <v>21</v>
      </c>
      <c r="T33" s="17" t="s">
        <v>21</v>
      </c>
      <c r="U33" s="17" t="s">
        <v>21</v>
      </c>
      <c r="V33" s="17" t="s">
        <v>21</v>
      </c>
      <c r="W33" s="17" t="s">
        <v>21</v>
      </c>
      <c r="X33" s="17" t="s">
        <v>21</v>
      </c>
      <c r="Y33" s="17" t="s">
        <v>21</v>
      </c>
      <c r="Z33" s="17" t="s">
        <v>21</v>
      </c>
      <c r="AA33" s="17" t="s">
        <v>21</v>
      </c>
      <c r="AB33" s="17" t="s">
        <v>21</v>
      </c>
      <c r="AC33" s="17" t="s">
        <v>21</v>
      </c>
    </row>
    <row r="34" spans="1:29" ht="15">
      <c r="A34" s="52"/>
      <c r="B34" s="15" t="s">
        <v>22</v>
      </c>
      <c r="C34" s="16">
        <v>63604</v>
      </c>
      <c r="D34" s="16">
        <v>66143</v>
      </c>
      <c r="E34" s="16">
        <v>68134</v>
      </c>
      <c r="F34" s="16">
        <v>69604</v>
      </c>
      <c r="G34" s="17" t="s">
        <v>21</v>
      </c>
      <c r="H34" s="17" t="s">
        <v>21</v>
      </c>
      <c r="I34" s="17" t="s">
        <v>21</v>
      </c>
      <c r="J34" s="17" t="s">
        <v>21</v>
      </c>
      <c r="K34" s="17" t="s">
        <v>21</v>
      </c>
      <c r="L34" s="17" t="s">
        <v>21</v>
      </c>
      <c r="M34" s="17" t="s">
        <v>21</v>
      </c>
      <c r="N34" s="17" t="s">
        <v>21</v>
      </c>
      <c r="O34" s="17" t="s">
        <v>21</v>
      </c>
      <c r="P34" s="17" t="s">
        <v>21</v>
      </c>
      <c r="Q34" s="17" t="s">
        <v>21</v>
      </c>
      <c r="R34" s="17" t="s">
        <v>21</v>
      </c>
      <c r="S34" s="17" t="s">
        <v>21</v>
      </c>
      <c r="T34" s="17" t="s">
        <v>21</v>
      </c>
      <c r="U34" s="17" t="s">
        <v>21</v>
      </c>
      <c r="V34" s="17" t="s">
        <v>21</v>
      </c>
      <c r="W34" s="17" t="s">
        <v>21</v>
      </c>
      <c r="X34" s="17" t="s">
        <v>21</v>
      </c>
      <c r="Y34" s="17" t="s">
        <v>21</v>
      </c>
      <c r="Z34" s="17" t="s">
        <v>21</v>
      </c>
      <c r="AA34" s="17" t="s">
        <v>21</v>
      </c>
      <c r="AB34" s="17" t="s">
        <v>21</v>
      </c>
      <c r="AC34" s="17" t="s">
        <v>21</v>
      </c>
    </row>
    <row r="35" spans="1:29" ht="15">
      <c r="A35" s="52"/>
      <c r="B35" s="15" t="s">
        <v>23</v>
      </c>
      <c r="C35" s="16">
        <v>63209</v>
      </c>
      <c r="D35" s="16">
        <v>66694</v>
      </c>
      <c r="E35" s="16">
        <v>68942</v>
      </c>
      <c r="F35" s="16">
        <v>66414</v>
      </c>
      <c r="G35" s="17" t="s">
        <v>21</v>
      </c>
      <c r="H35" s="17" t="s">
        <v>21</v>
      </c>
      <c r="I35" s="17" t="s">
        <v>21</v>
      </c>
      <c r="J35" s="17" t="s">
        <v>21</v>
      </c>
      <c r="K35" s="17" t="s">
        <v>21</v>
      </c>
      <c r="L35" s="17" t="s">
        <v>21</v>
      </c>
      <c r="M35" s="17" t="s">
        <v>21</v>
      </c>
      <c r="N35" s="17" t="s">
        <v>21</v>
      </c>
      <c r="O35" s="17" t="s">
        <v>21</v>
      </c>
      <c r="P35" s="17" t="s">
        <v>21</v>
      </c>
      <c r="Q35" s="17" t="s">
        <v>21</v>
      </c>
      <c r="R35" s="17" t="s">
        <v>21</v>
      </c>
      <c r="S35" s="17" t="s">
        <v>21</v>
      </c>
      <c r="T35" s="17" t="s">
        <v>21</v>
      </c>
      <c r="U35" s="17" t="s">
        <v>21</v>
      </c>
      <c r="V35" s="17" t="s">
        <v>21</v>
      </c>
      <c r="W35" s="17" t="s">
        <v>21</v>
      </c>
      <c r="X35" s="17" t="s">
        <v>21</v>
      </c>
      <c r="Y35" s="17" t="s">
        <v>21</v>
      </c>
      <c r="Z35" s="17" t="s">
        <v>21</v>
      </c>
      <c r="AA35" s="17" t="s">
        <v>21</v>
      </c>
      <c r="AB35" s="17" t="s">
        <v>21</v>
      </c>
      <c r="AC35" s="17" t="s">
        <v>21</v>
      </c>
    </row>
    <row r="36" spans="1:29" ht="15">
      <c r="A36" s="52"/>
      <c r="B36" s="15" t="s">
        <v>24</v>
      </c>
      <c r="C36" s="16" t="s">
        <v>21</v>
      </c>
      <c r="D36" s="16" t="s">
        <v>21</v>
      </c>
      <c r="E36" s="16" t="s">
        <v>21</v>
      </c>
      <c r="F36" s="16" t="s">
        <v>21</v>
      </c>
      <c r="G36" s="16" t="s">
        <v>21</v>
      </c>
      <c r="H36" s="16" t="s">
        <v>21</v>
      </c>
      <c r="I36" s="16" t="s">
        <v>21</v>
      </c>
      <c r="J36" s="16" t="s">
        <v>21</v>
      </c>
      <c r="K36" s="16" t="s">
        <v>21</v>
      </c>
      <c r="L36" s="16">
        <v>6940.503</v>
      </c>
      <c r="M36" s="16">
        <v>4960.46</v>
      </c>
      <c r="N36" s="16">
        <v>6480</v>
      </c>
      <c r="O36" s="16">
        <v>6951</v>
      </c>
      <c r="P36" s="16">
        <v>6974</v>
      </c>
      <c r="Q36" s="17" t="s">
        <v>21</v>
      </c>
      <c r="R36" s="17" t="s">
        <v>21</v>
      </c>
      <c r="S36" s="17" t="s">
        <v>21</v>
      </c>
      <c r="T36" s="17" t="s">
        <v>21</v>
      </c>
      <c r="U36" s="17" t="s">
        <v>21</v>
      </c>
      <c r="V36" s="17" t="s">
        <v>21</v>
      </c>
      <c r="W36" s="17" t="s">
        <v>21</v>
      </c>
      <c r="X36" s="17" t="s">
        <v>21</v>
      </c>
      <c r="Y36" s="17" t="s">
        <v>21</v>
      </c>
      <c r="Z36" s="17" t="s">
        <v>21</v>
      </c>
      <c r="AA36" s="17" t="s">
        <v>21</v>
      </c>
      <c r="AB36" s="17" t="s">
        <v>21</v>
      </c>
      <c r="AC36" s="17" t="s">
        <v>21</v>
      </c>
    </row>
    <row r="37" spans="1:31" ht="15">
      <c r="A37" s="52"/>
      <c r="B37" s="15" t="s">
        <v>25</v>
      </c>
      <c r="C37" s="16" t="s">
        <v>21</v>
      </c>
      <c r="D37" s="16" t="s">
        <v>21</v>
      </c>
      <c r="E37" s="16" t="s">
        <v>21</v>
      </c>
      <c r="F37" s="16" t="s">
        <v>21</v>
      </c>
      <c r="G37" s="16" t="s">
        <v>21</v>
      </c>
      <c r="H37" s="16" t="s">
        <v>21</v>
      </c>
      <c r="I37" s="16" t="s">
        <v>21</v>
      </c>
      <c r="J37" s="16" t="s">
        <v>21</v>
      </c>
      <c r="K37" s="16" t="s">
        <v>21</v>
      </c>
      <c r="L37" s="16">
        <v>129241</v>
      </c>
      <c r="M37" s="16">
        <v>98329.439</v>
      </c>
      <c r="N37" s="16">
        <v>110600</v>
      </c>
      <c r="O37" s="16">
        <v>111259</v>
      </c>
      <c r="P37" s="16">
        <v>139904</v>
      </c>
      <c r="Q37" s="16">
        <v>147644</v>
      </c>
      <c r="R37" s="16">
        <v>146370.75690789986</v>
      </c>
      <c r="S37" s="47">
        <v>147642.19014867002</v>
      </c>
      <c r="T37" s="47">
        <v>154227.6211840201</v>
      </c>
      <c r="U37" s="47">
        <v>157012.54724648007</v>
      </c>
      <c r="V37" s="47">
        <v>163859.8644464801</v>
      </c>
      <c r="W37" s="47">
        <v>166327.15283061375</v>
      </c>
      <c r="X37" s="47">
        <v>165147.08720561376</v>
      </c>
      <c r="Y37" s="47">
        <v>163725.7872056138</v>
      </c>
      <c r="Z37" s="47">
        <v>163524.28720561377</v>
      </c>
      <c r="AA37" s="47">
        <v>162922.08720561376</v>
      </c>
      <c r="AB37" s="47">
        <v>162920.08720561376</v>
      </c>
      <c r="AC37" s="47">
        <v>164309.31220561377</v>
      </c>
      <c r="AE37" s="41"/>
    </row>
    <row r="38" spans="1:29" ht="15">
      <c r="A38" s="52"/>
      <c r="B38" s="15" t="s">
        <v>26</v>
      </c>
      <c r="C38" s="16">
        <v>30809</v>
      </c>
      <c r="D38" s="16">
        <v>33224</v>
      </c>
      <c r="E38" s="16">
        <v>32769</v>
      </c>
      <c r="F38" s="16">
        <v>34371</v>
      </c>
      <c r="G38" s="16">
        <v>44620</v>
      </c>
      <c r="H38" s="16">
        <v>46959</v>
      </c>
      <c r="I38" s="16">
        <v>44987</v>
      </c>
      <c r="J38" s="16">
        <v>47343</v>
      </c>
      <c r="K38" s="16">
        <v>46422</v>
      </c>
      <c r="L38" s="16" t="s">
        <v>21</v>
      </c>
      <c r="M38" s="16" t="s">
        <v>21</v>
      </c>
      <c r="N38" s="16" t="s">
        <v>21</v>
      </c>
      <c r="O38" s="16" t="s">
        <v>21</v>
      </c>
      <c r="P38" s="16" t="s">
        <v>21</v>
      </c>
      <c r="Q38" s="16" t="s">
        <v>21</v>
      </c>
      <c r="R38" s="16" t="s">
        <v>21</v>
      </c>
      <c r="S38" s="16" t="s">
        <v>21</v>
      </c>
      <c r="T38" s="16" t="s">
        <v>21</v>
      </c>
      <c r="U38" s="16" t="s">
        <v>21</v>
      </c>
      <c r="V38" s="16" t="s">
        <v>21</v>
      </c>
      <c r="W38" s="16" t="s">
        <v>21</v>
      </c>
      <c r="X38" s="16" t="s">
        <v>21</v>
      </c>
      <c r="Y38" s="16" t="s">
        <v>21</v>
      </c>
      <c r="Z38" s="16" t="s">
        <v>21</v>
      </c>
      <c r="AA38" s="16" t="s">
        <v>21</v>
      </c>
      <c r="AB38" s="16" t="s">
        <v>21</v>
      </c>
      <c r="AC38" s="16" t="s">
        <v>21</v>
      </c>
    </row>
    <row r="39" spans="1:29" ht="15">
      <c r="A39" s="52"/>
      <c r="B39" s="15" t="s">
        <v>27</v>
      </c>
      <c r="C39" s="16" t="s">
        <v>21</v>
      </c>
      <c r="D39" s="16" t="s">
        <v>21</v>
      </c>
      <c r="E39" s="16" t="s">
        <v>21</v>
      </c>
      <c r="F39" s="16" t="s">
        <v>21</v>
      </c>
      <c r="G39" s="16" t="s">
        <v>21</v>
      </c>
      <c r="H39" s="16" t="s">
        <v>21</v>
      </c>
      <c r="I39" s="16" t="s">
        <v>21</v>
      </c>
      <c r="J39" s="16" t="s">
        <v>21</v>
      </c>
      <c r="K39" s="16" t="s">
        <v>21</v>
      </c>
      <c r="L39" s="16">
        <v>167647</v>
      </c>
      <c r="M39" s="16">
        <v>170077</v>
      </c>
      <c r="N39" s="16">
        <v>184185</v>
      </c>
      <c r="O39" s="16">
        <v>188684</v>
      </c>
      <c r="P39" s="16">
        <v>181680</v>
      </c>
      <c r="Q39" s="16">
        <v>177336</v>
      </c>
      <c r="R39" s="16">
        <v>184877.24999999985</v>
      </c>
      <c r="S39" s="47">
        <v>184422.03999999998</v>
      </c>
      <c r="T39" s="47">
        <v>196474.12</v>
      </c>
      <c r="U39" s="47">
        <v>206459.77999999997</v>
      </c>
      <c r="V39" s="47">
        <v>217290.97999999998</v>
      </c>
      <c r="W39" s="47">
        <v>225677.18</v>
      </c>
      <c r="X39" s="47">
        <v>227999.18000000002</v>
      </c>
      <c r="Y39" s="47">
        <v>228503.18000000002</v>
      </c>
      <c r="Z39" s="47">
        <v>228503.18000000002</v>
      </c>
      <c r="AA39" s="47">
        <v>228503.18000000002</v>
      </c>
      <c r="AB39" s="47">
        <v>228503.18000000002</v>
      </c>
      <c r="AC39" s="47">
        <v>228503.18000000002</v>
      </c>
    </row>
    <row r="40" spans="1:29" ht="15">
      <c r="A40" s="52"/>
      <c r="B40" s="15" t="s">
        <v>28</v>
      </c>
      <c r="C40" s="17" t="s">
        <v>21</v>
      </c>
      <c r="D40" s="17" t="s">
        <v>21</v>
      </c>
      <c r="E40" s="17" t="s">
        <v>21</v>
      </c>
      <c r="F40" s="17" t="s">
        <v>21</v>
      </c>
      <c r="G40" s="16">
        <v>229000</v>
      </c>
      <c r="H40" s="16">
        <v>220930</v>
      </c>
      <c r="I40" s="16">
        <v>212257</v>
      </c>
      <c r="J40" s="16">
        <v>215477</v>
      </c>
      <c r="K40" s="16">
        <v>215700</v>
      </c>
      <c r="L40" s="16" t="s">
        <v>21</v>
      </c>
      <c r="M40" s="16" t="s">
        <v>21</v>
      </c>
      <c r="N40" s="16" t="s">
        <v>21</v>
      </c>
      <c r="O40" s="16" t="s">
        <v>21</v>
      </c>
      <c r="P40" s="16" t="s">
        <v>21</v>
      </c>
      <c r="Q40" s="16" t="s">
        <v>21</v>
      </c>
      <c r="R40" s="16" t="s">
        <v>21</v>
      </c>
      <c r="S40" s="16" t="s">
        <v>21</v>
      </c>
      <c r="T40" s="16" t="s">
        <v>21</v>
      </c>
      <c r="U40" s="16" t="s">
        <v>21</v>
      </c>
      <c r="V40" s="16" t="s">
        <v>21</v>
      </c>
      <c r="W40" s="16" t="s">
        <v>21</v>
      </c>
      <c r="X40" s="16" t="s">
        <v>21</v>
      </c>
      <c r="Y40" s="16" t="s">
        <v>21</v>
      </c>
      <c r="Z40" s="16" t="s">
        <v>21</v>
      </c>
      <c r="AA40" s="16" t="s">
        <v>21</v>
      </c>
      <c r="AB40" s="16" t="s">
        <v>21</v>
      </c>
      <c r="AC40" s="16" t="s">
        <v>21</v>
      </c>
    </row>
    <row r="41" spans="1:29" ht="15">
      <c r="A41" s="52"/>
      <c r="B41" s="15" t="s">
        <v>29</v>
      </c>
      <c r="C41" s="16">
        <v>169580</v>
      </c>
      <c r="D41" s="16">
        <v>174925</v>
      </c>
      <c r="E41" s="16">
        <v>179810</v>
      </c>
      <c r="F41" s="16">
        <v>186784</v>
      </c>
      <c r="G41" s="16">
        <v>224652</v>
      </c>
      <c r="H41" s="16">
        <v>231917</v>
      </c>
      <c r="I41" s="16">
        <v>229627</v>
      </c>
      <c r="J41" s="16">
        <v>234797</v>
      </c>
      <c r="K41" s="16">
        <v>255527</v>
      </c>
      <c r="L41" s="16">
        <v>207557.75500000018</v>
      </c>
      <c r="M41" s="16">
        <v>212063.25000000003</v>
      </c>
      <c r="N41" s="16">
        <v>209755</v>
      </c>
      <c r="O41" s="16">
        <v>212265</v>
      </c>
      <c r="P41" s="16">
        <v>168633</v>
      </c>
      <c r="Q41" s="16">
        <v>162143</v>
      </c>
      <c r="R41" s="16">
        <v>174922.52299847413</v>
      </c>
      <c r="S41" s="47">
        <v>172210.04881777422</v>
      </c>
      <c r="T41" s="47">
        <v>174049.2488177742</v>
      </c>
      <c r="U41" s="47">
        <v>176735.2488177742</v>
      </c>
      <c r="V41" s="47">
        <v>176647.8488177742</v>
      </c>
      <c r="W41" s="47">
        <v>176406.4488177742</v>
      </c>
      <c r="X41" s="47">
        <v>176722.8488177742</v>
      </c>
      <c r="Y41" s="47">
        <v>178194.2488177742</v>
      </c>
      <c r="Z41" s="47">
        <v>179371.2488177742</v>
      </c>
      <c r="AA41" s="47">
        <v>181945.2488177742</v>
      </c>
      <c r="AB41" s="47">
        <v>184071.2488177742</v>
      </c>
      <c r="AC41" s="47">
        <v>184077.2488177742</v>
      </c>
    </row>
    <row r="42" spans="1:29" ht="15">
      <c r="A42" s="52"/>
      <c r="B42" s="15" t="s">
        <v>30</v>
      </c>
      <c r="C42" s="16">
        <v>45290</v>
      </c>
      <c r="D42" s="16">
        <v>46833</v>
      </c>
      <c r="E42" s="16">
        <v>45989</v>
      </c>
      <c r="F42" s="16">
        <v>49681</v>
      </c>
      <c r="G42" s="16">
        <v>47578</v>
      </c>
      <c r="H42" s="16">
        <v>47199</v>
      </c>
      <c r="I42" s="16">
        <v>50223</v>
      </c>
      <c r="J42" s="16">
        <v>48226</v>
      </c>
      <c r="K42" s="16">
        <v>50097</v>
      </c>
      <c r="L42" s="16">
        <v>61887.99805322129</v>
      </c>
      <c r="M42" s="16">
        <v>59275.789217988364</v>
      </c>
      <c r="N42" s="16">
        <v>70919</v>
      </c>
      <c r="O42" s="16">
        <v>73621</v>
      </c>
      <c r="P42" s="16">
        <v>64571</v>
      </c>
      <c r="Q42" s="16">
        <v>64656</v>
      </c>
      <c r="R42" s="16">
        <v>64511.75124910528</v>
      </c>
      <c r="S42" s="47">
        <v>68162.91368317528</v>
      </c>
      <c r="T42" s="47">
        <v>67637.7136831752</v>
      </c>
      <c r="U42" s="47">
        <v>68020.3136831752</v>
      </c>
      <c r="V42" s="47">
        <v>68082.41368317521</v>
      </c>
      <c r="W42" s="47">
        <v>67127.21368317523</v>
      </c>
      <c r="X42" s="47">
        <v>66579.31368317525</v>
      </c>
      <c r="Y42" s="47">
        <v>66218.71368317523</v>
      </c>
      <c r="Z42" s="47">
        <v>66302.21368317524</v>
      </c>
      <c r="AA42" s="47">
        <v>65837.21368317524</v>
      </c>
      <c r="AB42" s="47">
        <v>65235.113683175245</v>
      </c>
      <c r="AC42" s="47">
        <v>65301.713683175236</v>
      </c>
    </row>
    <row r="43" spans="1:29" ht="15">
      <c r="A43" s="15" t="s">
        <v>31</v>
      </c>
      <c r="B43" s="15" t="s">
        <v>32</v>
      </c>
      <c r="C43" s="16">
        <v>72644</v>
      </c>
      <c r="D43" s="16">
        <v>73335</v>
      </c>
      <c r="E43" s="16">
        <v>77111</v>
      </c>
      <c r="F43" s="16">
        <v>71902</v>
      </c>
      <c r="G43" s="16">
        <v>61003</v>
      </c>
      <c r="H43" s="16">
        <v>71451</v>
      </c>
      <c r="I43" s="16">
        <v>75504</v>
      </c>
      <c r="J43" s="16">
        <v>73910</v>
      </c>
      <c r="K43" s="16">
        <v>69490</v>
      </c>
      <c r="L43" s="16">
        <v>77660</v>
      </c>
      <c r="M43" s="16">
        <v>69202</v>
      </c>
      <c r="N43" s="16">
        <v>74107</v>
      </c>
      <c r="O43" s="16">
        <v>76811</v>
      </c>
      <c r="P43" s="16">
        <v>76811</v>
      </c>
      <c r="Q43" s="16">
        <v>77714</v>
      </c>
      <c r="R43" s="16">
        <v>78160.09500000004</v>
      </c>
      <c r="S43" s="47">
        <v>84268.79999999996</v>
      </c>
      <c r="T43" s="47">
        <v>91772.21999999999</v>
      </c>
      <c r="U43" s="47">
        <v>102580.54799999998</v>
      </c>
      <c r="V43" s="47">
        <v>105234.15799999997</v>
      </c>
      <c r="W43" s="47">
        <v>106790.16799999998</v>
      </c>
      <c r="X43" s="47">
        <v>106790.16799999998</v>
      </c>
      <c r="Y43" s="47">
        <v>106413.16799999998</v>
      </c>
      <c r="Z43" s="47">
        <v>106413.16799999998</v>
      </c>
      <c r="AA43" s="47">
        <v>106413.16799999998</v>
      </c>
      <c r="AB43" s="47">
        <v>106413.16799999998</v>
      </c>
      <c r="AC43" s="47">
        <v>106412.96799999998</v>
      </c>
    </row>
    <row r="44" spans="1:29" ht="15">
      <c r="A44" s="15" t="s">
        <v>33</v>
      </c>
      <c r="B44" s="15" t="s">
        <v>34</v>
      </c>
      <c r="C44" s="16">
        <v>119254</v>
      </c>
      <c r="D44" s="16">
        <v>132278</v>
      </c>
      <c r="E44" s="16">
        <v>152158</v>
      </c>
      <c r="F44" s="16">
        <v>149360</v>
      </c>
      <c r="G44" s="16">
        <v>152211</v>
      </c>
      <c r="H44" s="16">
        <v>166362</v>
      </c>
      <c r="I44" s="16">
        <v>167770</v>
      </c>
      <c r="J44" s="16">
        <v>167312</v>
      </c>
      <c r="K44" s="16">
        <v>151022</v>
      </c>
      <c r="L44" s="16">
        <v>156412.5998317917</v>
      </c>
      <c r="M44" s="16">
        <v>150091.16674361777</v>
      </c>
      <c r="N44" s="16">
        <v>154380</v>
      </c>
      <c r="O44" s="16">
        <v>150805</v>
      </c>
      <c r="P44" s="16">
        <v>151805</v>
      </c>
      <c r="Q44" s="16">
        <v>157723</v>
      </c>
      <c r="R44" s="16">
        <v>154500</v>
      </c>
      <c r="S44" s="47">
        <v>149753.88138799992</v>
      </c>
      <c r="T44" s="47">
        <v>150656.33184799989</v>
      </c>
      <c r="U44" s="47">
        <v>151393.2733479999</v>
      </c>
      <c r="V44" s="47">
        <v>150891.22644799988</v>
      </c>
      <c r="W44" s="47">
        <v>151099.9264479999</v>
      </c>
      <c r="X44" s="47">
        <v>150535.9264479999</v>
      </c>
      <c r="Y44" s="47">
        <v>150269.9264479999</v>
      </c>
      <c r="Z44" s="47">
        <v>148991.9264479999</v>
      </c>
      <c r="AA44" s="47">
        <v>147833.9264479999</v>
      </c>
      <c r="AB44" s="47">
        <v>145835.9264479999</v>
      </c>
      <c r="AC44" s="47">
        <v>148697.9264479999</v>
      </c>
    </row>
    <row r="45" spans="1:29" ht="21.75" customHeight="1">
      <c r="A45" s="18" t="s">
        <v>35</v>
      </c>
      <c r="B45" s="19" t="s">
        <v>36</v>
      </c>
      <c r="C45" s="20">
        <v>790966</v>
      </c>
      <c r="D45" s="20">
        <v>832358</v>
      </c>
      <c r="E45" s="20">
        <v>877397</v>
      </c>
      <c r="F45" s="20">
        <v>884776</v>
      </c>
      <c r="G45" s="20">
        <v>884206</v>
      </c>
      <c r="H45" s="20">
        <v>917824</v>
      </c>
      <c r="I45" s="20">
        <v>913650</v>
      </c>
      <c r="J45" s="20">
        <v>919736</v>
      </c>
      <c r="K45" s="20">
        <v>920002</v>
      </c>
      <c r="L45" s="20">
        <v>935261.9558850132</v>
      </c>
      <c r="M45" s="20">
        <v>893206.1049616061</v>
      </c>
      <c r="N45" s="20">
        <f aca="true" t="shared" si="3" ref="N45:S45">N30+N31+N32+N43+N44</f>
        <v>947156</v>
      </c>
      <c r="O45" s="20">
        <f t="shared" si="3"/>
        <v>956984</v>
      </c>
      <c r="P45" s="20">
        <f t="shared" si="3"/>
        <v>928477</v>
      </c>
      <c r="Q45" s="20">
        <f t="shared" si="3"/>
        <v>920599</v>
      </c>
      <c r="R45" s="20">
        <f t="shared" si="3"/>
        <v>935447.3381909821</v>
      </c>
      <c r="S45" s="20">
        <f t="shared" si="3"/>
        <v>943132.5910392825</v>
      </c>
      <c r="T45" s="20">
        <f aca="true" t="shared" si="4" ref="T45:AC45">T30+T31+T32+T43+T44</f>
        <v>970895.0505343312</v>
      </c>
      <c r="U45" s="20">
        <f t="shared" si="4"/>
        <v>1003067.2750967912</v>
      </c>
      <c r="V45" s="20">
        <f t="shared" si="4"/>
        <v>1024188.2853967911</v>
      </c>
      <c r="W45" s="20">
        <f t="shared" si="4"/>
        <v>1035168.0837809249</v>
      </c>
      <c r="X45" s="20">
        <f t="shared" si="4"/>
        <v>1038199.5181559249</v>
      </c>
      <c r="Y45" s="20">
        <f t="shared" si="4"/>
        <v>1037757.518155925</v>
      </c>
      <c r="Z45" s="20">
        <f t="shared" si="4"/>
        <v>1038260.118155925</v>
      </c>
      <c r="AA45" s="20">
        <f t="shared" si="4"/>
        <v>1038835.118155925</v>
      </c>
      <c r="AB45" s="20">
        <f t="shared" si="4"/>
        <v>1038598.2181559249</v>
      </c>
      <c r="AC45" s="20">
        <f t="shared" si="4"/>
        <v>1042921.8431559249</v>
      </c>
    </row>
    <row r="46" spans="1:19" s="1" customFormat="1" ht="21.75" customHeight="1">
      <c r="A46" s="6" t="s">
        <v>48</v>
      </c>
      <c r="B46" s="32"/>
      <c r="C46" s="33"/>
      <c r="D46" s="33"/>
      <c r="E46" s="33"/>
      <c r="F46" s="33"/>
      <c r="G46" s="33"/>
      <c r="H46" s="33"/>
      <c r="I46" s="33"/>
      <c r="J46" s="33"/>
      <c r="K46" s="33"/>
      <c r="L46" s="33"/>
      <c r="M46" s="33"/>
      <c r="N46" s="33"/>
      <c r="O46" s="33"/>
      <c r="P46" s="33"/>
      <c r="Q46" s="33"/>
      <c r="R46" s="33"/>
      <c r="S46" s="33"/>
    </row>
    <row r="47" spans="1:19" s="1" customFormat="1" ht="15" customHeight="1">
      <c r="A47" s="6" t="s">
        <v>70</v>
      </c>
      <c r="B47" s="32"/>
      <c r="C47" s="33"/>
      <c r="D47" s="33"/>
      <c r="E47" s="33"/>
      <c r="F47" s="33"/>
      <c r="G47" s="33"/>
      <c r="H47" s="33"/>
      <c r="I47" s="33"/>
      <c r="J47" s="33"/>
      <c r="K47" s="33"/>
      <c r="L47" s="33"/>
      <c r="M47" s="33"/>
      <c r="N47" s="33"/>
      <c r="O47" s="33"/>
      <c r="P47" s="33"/>
      <c r="Q47" s="33"/>
      <c r="R47" s="33"/>
      <c r="S47" s="33"/>
    </row>
    <row r="48" spans="1:19" s="1" customFormat="1" ht="21.75" customHeight="1">
      <c r="A48" s="8" t="s">
        <v>47</v>
      </c>
      <c r="B48" s="32"/>
      <c r="C48" s="33"/>
      <c r="D48" s="33"/>
      <c r="E48" s="33"/>
      <c r="F48" s="33"/>
      <c r="G48" s="33"/>
      <c r="H48" s="33"/>
      <c r="I48" s="33"/>
      <c r="J48" s="33"/>
      <c r="K48" s="33"/>
      <c r="L48" s="33"/>
      <c r="M48" s="33"/>
      <c r="N48" s="33"/>
      <c r="O48" s="33"/>
      <c r="P48" s="33"/>
      <c r="Q48" s="33"/>
      <c r="R48" s="33"/>
      <c r="S48" s="33"/>
    </row>
    <row r="49" spans="1:29" ht="43.5" customHeight="1">
      <c r="A49" s="12" t="s">
        <v>0</v>
      </c>
      <c r="B49" s="12" t="s">
        <v>1</v>
      </c>
      <c r="C49" s="53" t="s">
        <v>57</v>
      </c>
      <c r="D49" s="53"/>
      <c r="E49" s="53"/>
      <c r="F49" s="53"/>
      <c r="G49" s="53"/>
      <c r="H49" s="53"/>
      <c r="I49" s="53"/>
      <c r="J49" s="53"/>
      <c r="K49" s="53"/>
      <c r="L49" s="53"/>
      <c r="M49" s="53"/>
      <c r="N49" s="53"/>
      <c r="O49" s="53"/>
      <c r="P49" s="53"/>
      <c r="Q49" s="53"/>
      <c r="R49" s="53"/>
      <c r="S49" s="53"/>
      <c r="T49" s="49"/>
      <c r="U49" s="49"/>
      <c r="V49" s="49"/>
      <c r="W49" s="49"/>
      <c r="X49" s="49"/>
      <c r="Y49" s="49"/>
      <c r="Z49" s="49"/>
      <c r="AA49" s="49"/>
      <c r="AB49" s="49"/>
      <c r="AC49" s="49"/>
    </row>
    <row r="50" spans="1:29" ht="15">
      <c r="A50" s="34"/>
      <c r="B50" s="36"/>
      <c r="C50" s="54" t="s">
        <v>3</v>
      </c>
      <c r="D50" s="54"/>
      <c r="E50" s="54"/>
      <c r="F50" s="54"/>
      <c r="G50" s="54"/>
      <c r="H50" s="54"/>
      <c r="I50" s="54"/>
      <c r="J50" s="54"/>
      <c r="K50" s="54"/>
      <c r="L50" s="54"/>
      <c r="M50" s="54"/>
      <c r="N50" s="54"/>
      <c r="O50" s="54"/>
      <c r="P50" s="54"/>
      <c r="Q50" s="54"/>
      <c r="R50" s="54"/>
      <c r="S50" s="54" t="s">
        <v>4</v>
      </c>
      <c r="T50" s="54"/>
      <c r="U50" s="54"/>
      <c r="V50" s="54"/>
      <c r="W50" s="54"/>
      <c r="X50" s="54"/>
      <c r="Y50" s="54"/>
      <c r="Z50" s="54"/>
      <c r="AA50" s="54"/>
      <c r="AB50" s="54"/>
      <c r="AC50" s="54"/>
    </row>
    <row r="51" spans="1:29" ht="28.5" customHeight="1" thickBot="1">
      <c r="A51" s="35"/>
      <c r="B51" s="13"/>
      <c r="C51" s="14" t="s">
        <v>5</v>
      </c>
      <c r="D51" s="14" t="s">
        <v>6</v>
      </c>
      <c r="E51" s="14" t="s">
        <v>7</v>
      </c>
      <c r="F51" s="14" t="s">
        <v>8</v>
      </c>
      <c r="G51" s="14" t="s">
        <v>9</v>
      </c>
      <c r="H51" s="14" t="s">
        <v>10</v>
      </c>
      <c r="I51" s="14" t="s">
        <v>11</v>
      </c>
      <c r="J51" s="14" t="s">
        <v>12</v>
      </c>
      <c r="K51" s="14" t="s">
        <v>13</v>
      </c>
      <c r="L51" s="14" t="s">
        <v>14</v>
      </c>
      <c r="M51" s="14" t="s">
        <v>15</v>
      </c>
      <c r="N51" s="14" t="s">
        <v>50</v>
      </c>
      <c r="O51" s="14" t="s">
        <v>51</v>
      </c>
      <c r="P51" s="14" t="s">
        <v>52</v>
      </c>
      <c r="Q51" s="14" t="s">
        <v>56</v>
      </c>
      <c r="R51" s="14" t="s">
        <v>71</v>
      </c>
      <c r="S51" s="14" t="s">
        <v>58</v>
      </c>
      <c r="T51" s="14" t="s">
        <v>59</v>
      </c>
      <c r="U51" s="14" t="s">
        <v>60</v>
      </c>
      <c r="V51" s="14" t="s">
        <v>61</v>
      </c>
      <c r="W51" s="14" t="s">
        <v>62</v>
      </c>
      <c r="X51" s="14" t="s">
        <v>63</v>
      </c>
      <c r="Y51" s="14" t="s">
        <v>64</v>
      </c>
      <c r="Z51" s="14" t="s">
        <v>65</v>
      </c>
      <c r="AA51" s="14" t="s">
        <v>66</v>
      </c>
      <c r="AB51" s="14" t="s">
        <v>67</v>
      </c>
      <c r="AC51" s="14" t="s">
        <v>72</v>
      </c>
    </row>
    <row r="52" spans="1:29" ht="15.75" thickTop="1">
      <c r="A52" s="52" t="s">
        <v>16</v>
      </c>
      <c r="B52" s="15" t="s">
        <v>17</v>
      </c>
      <c r="C52" s="22">
        <v>10.5</v>
      </c>
      <c r="D52" s="22">
        <v>9.1</v>
      </c>
      <c r="E52" s="22">
        <v>27.6</v>
      </c>
      <c r="F52" s="22">
        <v>19</v>
      </c>
      <c r="G52" s="22">
        <v>13.4</v>
      </c>
      <c r="H52" s="22">
        <v>19.2</v>
      </c>
      <c r="I52" s="22">
        <v>19.9</v>
      </c>
      <c r="J52" s="22">
        <v>15.5</v>
      </c>
      <c r="K52" s="22">
        <v>2</v>
      </c>
      <c r="L52" s="22">
        <v>19.882283408969236</v>
      </c>
      <c r="M52" s="22">
        <v>29.295505259802358</v>
      </c>
      <c r="N52" s="22">
        <f aca="true" t="shared" si="5" ref="N52:P54">((N30-N11)/N30)*100</f>
        <v>19.286967701582782</v>
      </c>
      <c r="O52" s="22">
        <f t="shared" si="5"/>
        <v>32.72461525234288</v>
      </c>
      <c r="P52" s="22">
        <f t="shared" si="5"/>
        <v>26.365746711374776</v>
      </c>
      <c r="Q52" s="22">
        <f aca="true" t="shared" si="6" ref="Q52:S54">((Q30-Q11)/Q30)*100</f>
        <v>30.948459268409856</v>
      </c>
      <c r="R52" s="22">
        <f>((R30-R11)/R30)*100</f>
        <v>30.189134670091892</v>
      </c>
      <c r="S52" s="46">
        <v>39.8</v>
      </c>
      <c r="T52" s="46">
        <v>37.4</v>
      </c>
      <c r="U52" s="46">
        <v>40.8</v>
      </c>
      <c r="V52" s="46">
        <v>39.2</v>
      </c>
      <c r="W52" s="46">
        <v>38.9</v>
      </c>
      <c r="X52" s="46">
        <v>42.5</v>
      </c>
      <c r="Y52" s="46">
        <v>41.1</v>
      </c>
      <c r="Z52" s="46">
        <v>41.5</v>
      </c>
      <c r="AA52" s="46">
        <v>40.8</v>
      </c>
      <c r="AB52" s="25">
        <v>40</v>
      </c>
      <c r="AC52" s="25">
        <v>40</v>
      </c>
    </row>
    <row r="53" spans="1:29" ht="15">
      <c r="A53" s="52"/>
      <c r="B53" s="15" t="s">
        <v>18</v>
      </c>
      <c r="C53" s="22">
        <v>35.8</v>
      </c>
      <c r="D53" s="22">
        <v>33.3</v>
      </c>
      <c r="E53" s="22">
        <v>34.6</v>
      </c>
      <c r="F53" s="22">
        <v>35.6</v>
      </c>
      <c r="G53" s="22">
        <v>39.1</v>
      </c>
      <c r="H53" s="22">
        <v>36.4</v>
      </c>
      <c r="I53" s="22">
        <v>39</v>
      </c>
      <c r="J53" s="22">
        <v>40.6</v>
      </c>
      <c r="K53" s="22">
        <v>43.2</v>
      </c>
      <c r="L53" s="22">
        <v>37.395297419107955</v>
      </c>
      <c r="M53" s="22">
        <v>39.778116880438816</v>
      </c>
      <c r="N53" s="22">
        <f t="shared" si="5"/>
        <v>41.88928043651245</v>
      </c>
      <c r="O53" s="22">
        <f t="shared" si="5"/>
        <v>39.83909833870947</v>
      </c>
      <c r="P53" s="22">
        <f t="shared" si="5"/>
        <v>43.45541879315521</v>
      </c>
      <c r="Q53" s="22">
        <f t="shared" si="6"/>
        <v>42.95396742965952</v>
      </c>
      <c r="R53" s="22">
        <f aca="true" t="shared" si="7" ref="R53:AC53">((R31-R12)/R31)*100</f>
        <v>40.96806864517994</v>
      </c>
      <c r="S53" s="22">
        <f t="shared" si="7"/>
        <v>42.87075592907385</v>
      </c>
      <c r="T53" s="22">
        <f t="shared" si="7"/>
        <v>43.2209025502527</v>
      </c>
      <c r="U53" s="22">
        <f t="shared" si="7"/>
        <v>45.19419644534422</v>
      </c>
      <c r="V53" s="22">
        <f t="shared" si="7"/>
        <v>46.65713166890091</v>
      </c>
      <c r="W53" s="22">
        <f t="shared" si="7"/>
        <v>46.40887069973377</v>
      </c>
      <c r="X53" s="22">
        <f t="shared" si="7"/>
        <v>46.98796326057799</v>
      </c>
      <c r="Y53" s="22">
        <f t="shared" si="7"/>
        <v>47.16435483143925</v>
      </c>
      <c r="Z53" s="22">
        <f t="shared" si="7"/>
        <v>47.289298860799306</v>
      </c>
      <c r="AA53" s="22">
        <f t="shared" si="7"/>
        <v>47.39341888526602</v>
      </c>
      <c r="AB53" s="22">
        <f t="shared" si="7"/>
        <v>47.45711584141036</v>
      </c>
      <c r="AC53" s="22">
        <f t="shared" si="7"/>
        <v>47.52203773901902</v>
      </c>
    </row>
    <row r="54" spans="1:29" ht="30.75">
      <c r="A54" s="52"/>
      <c r="B54" s="15" t="s">
        <v>19</v>
      </c>
      <c r="C54" s="22">
        <v>30.15040395726611</v>
      </c>
      <c r="D54" s="22">
        <v>29.492105808358186</v>
      </c>
      <c r="E54" s="22">
        <v>31.99439994666616</v>
      </c>
      <c r="F54" s="22">
        <v>31.044102586977573</v>
      </c>
      <c r="G54" s="22">
        <v>31.232939452230465</v>
      </c>
      <c r="H54" s="22">
        <v>29.454575369512163</v>
      </c>
      <c r="I54" s="22">
        <v>28.545282576234328</v>
      </c>
      <c r="J54" s="22">
        <v>29.559415436306775</v>
      </c>
      <c r="K54" s="22">
        <v>29.686162474064105</v>
      </c>
      <c r="L54" s="22">
        <v>32.0828748240554</v>
      </c>
      <c r="M54" s="22">
        <v>29.241016879561286</v>
      </c>
      <c r="N54" s="22">
        <f t="shared" si="5"/>
        <v>29.93818939785785</v>
      </c>
      <c r="O54" s="22">
        <f t="shared" si="5"/>
        <v>31.80471675832518</v>
      </c>
      <c r="P54" s="22">
        <f t="shared" si="5"/>
        <v>23.684051253021742</v>
      </c>
      <c r="Q54" s="22">
        <f t="shared" si="6"/>
        <v>30.19342889091466</v>
      </c>
      <c r="R54" s="22">
        <f>((R32-R13)/R32)*100</f>
        <v>29.748125491428567</v>
      </c>
      <c r="S54" s="22">
        <f t="shared" si="6"/>
        <v>27.936966103607226</v>
      </c>
      <c r="T54" s="22">
        <f aca="true" t="shared" si="8" ref="T54:AC54">((T32-T13)/T32)*100</f>
        <v>29.75338226132805</v>
      </c>
      <c r="U54" s="22">
        <f t="shared" si="8"/>
        <v>31.109748673535663</v>
      </c>
      <c r="V54" s="22">
        <f t="shared" si="8"/>
        <v>32.25210920605884</v>
      </c>
      <c r="W54" s="22">
        <f t="shared" si="8"/>
        <v>33.035053603266704</v>
      </c>
      <c r="X54" s="22">
        <f t="shared" si="8"/>
        <v>32.88128476778463</v>
      </c>
      <c r="Y54" s="22">
        <f t="shared" si="8"/>
        <v>32.49364791245482</v>
      </c>
      <c r="Z54" s="22">
        <f t="shared" si="8"/>
        <v>32.21349409454913</v>
      </c>
      <c r="AA54" s="22">
        <f t="shared" si="8"/>
        <v>31.96845152290569</v>
      </c>
      <c r="AB54" s="22">
        <f t="shared" si="8"/>
        <v>31.72877670492819</v>
      </c>
      <c r="AC54" s="22">
        <f t="shared" si="8"/>
        <v>31.354490270181852</v>
      </c>
    </row>
    <row r="55" spans="1:29" ht="15">
      <c r="A55" s="52"/>
      <c r="B55" s="15" t="s">
        <v>20</v>
      </c>
      <c r="C55" s="22">
        <v>28.5</v>
      </c>
      <c r="D55" s="22">
        <v>31.5</v>
      </c>
      <c r="E55" s="22">
        <v>33.3</v>
      </c>
      <c r="F55" s="22">
        <v>30</v>
      </c>
      <c r="G55" s="23" t="s">
        <v>21</v>
      </c>
      <c r="H55" s="23" t="s">
        <v>21</v>
      </c>
      <c r="I55" s="23" t="s">
        <v>21</v>
      </c>
      <c r="J55" s="23" t="s">
        <v>21</v>
      </c>
      <c r="K55" s="23" t="s">
        <v>21</v>
      </c>
      <c r="L55" s="23" t="s">
        <v>21</v>
      </c>
      <c r="M55" s="23" t="s">
        <v>21</v>
      </c>
      <c r="N55" s="23" t="s">
        <v>21</v>
      </c>
      <c r="O55" s="23" t="s">
        <v>21</v>
      </c>
      <c r="P55" s="23" t="s">
        <v>21</v>
      </c>
      <c r="Q55" s="23" t="s">
        <v>21</v>
      </c>
      <c r="R55" s="23" t="s">
        <v>21</v>
      </c>
      <c r="S55" s="23" t="s">
        <v>21</v>
      </c>
      <c r="T55" s="23" t="s">
        <v>21</v>
      </c>
      <c r="U55" s="23" t="s">
        <v>21</v>
      </c>
      <c r="V55" s="23" t="s">
        <v>21</v>
      </c>
      <c r="W55" s="23" t="s">
        <v>21</v>
      </c>
      <c r="X55" s="23" t="s">
        <v>21</v>
      </c>
      <c r="Y55" s="23" t="s">
        <v>21</v>
      </c>
      <c r="Z55" s="23" t="s">
        <v>21</v>
      </c>
      <c r="AA55" s="23" t="s">
        <v>21</v>
      </c>
      <c r="AB55" s="23" t="s">
        <v>21</v>
      </c>
      <c r="AC55" s="23" t="s">
        <v>21</v>
      </c>
    </row>
    <row r="56" spans="1:29" ht="15">
      <c r="A56" s="52"/>
      <c r="B56" s="15" t="s">
        <v>22</v>
      </c>
      <c r="C56" s="22">
        <v>38</v>
      </c>
      <c r="D56" s="22">
        <v>30.2</v>
      </c>
      <c r="E56" s="22">
        <v>33</v>
      </c>
      <c r="F56" s="22">
        <v>34.5</v>
      </c>
      <c r="G56" s="23" t="s">
        <v>21</v>
      </c>
      <c r="H56" s="23" t="s">
        <v>21</v>
      </c>
      <c r="I56" s="23" t="s">
        <v>21</v>
      </c>
      <c r="J56" s="23" t="s">
        <v>21</v>
      </c>
      <c r="K56" s="23" t="s">
        <v>21</v>
      </c>
      <c r="L56" s="23" t="s">
        <v>21</v>
      </c>
      <c r="M56" s="23" t="s">
        <v>21</v>
      </c>
      <c r="N56" s="23" t="s">
        <v>21</v>
      </c>
      <c r="O56" s="23" t="s">
        <v>21</v>
      </c>
      <c r="P56" s="23" t="s">
        <v>21</v>
      </c>
      <c r="Q56" s="23" t="s">
        <v>21</v>
      </c>
      <c r="R56" s="23" t="s">
        <v>21</v>
      </c>
      <c r="S56" s="23" t="s">
        <v>21</v>
      </c>
      <c r="T56" s="23" t="s">
        <v>21</v>
      </c>
      <c r="U56" s="23" t="s">
        <v>21</v>
      </c>
      <c r="V56" s="23" t="s">
        <v>21</v>
      </c>
      <c r="W56" s="23" t="s">
        <v>21</v>
      </c>
      <c r="X56" s="23" t="s">
        <v>21</v>
      </c>
      <c r="Y56" s="23" t="s">
        <v>21</v>
      </c>
      <c r="Z56" s="23" t="s">
        <v>21</v>
      </c>
      <c r="AA56" s="23" t="s">
        <v>21</v>
      </c>
      <c r="AB56" s="23" t="s">
        <v>21</v>
      </c>
      <c r="AC56" s="23" t="s">
        <v>21</v>
      </c>
    </row>
    <row r="57" spans="1:29" ht="15">
      <c r="A57" s="52"/>
      <c r="B57" s="15" t="s">
        <v>23</v>
      </c>
      <c r="C57" s="22">
        <v>39.2</v>
      </c>
      <c r="D57" s="22">
        <v>40.1</v>
      </c>
      <c r="E57" s="22">
        <v>42</v>
      </c>
      <c r="F57" s="22">
        <v>38.8</v>
      </c>
      <c r="G57" s="23" t="s">
        <v>21</v>
      </c>
      <c r="H57" s="23" t="s">
        <v>21</v>
      </c>
      <c r="I57" s="23" t="s">
        <v>21</v>
      </c>
      <c r="J57" s="23" t="s">
        <v>21</v>
      </c>
      <c r="K57" s="23" t="s">
        <v>21</v>
      </c>
      <c r="L57" s="23" t="s">
        <v>21</v>
      </c>
      <c r="M57" s="23" t="s">
        <v>21</v>
      </c>
      <c r="N57" s="23" t="s">
        <v>21</v>
      </c>
      <c r="O57" s="23" t="s">
        <v>21</v>
      </c>
      <c r="P57" s="23" t="s">
        <v>21</v>
      </c>
      <c r="Q57" s="23" t="s">
        <v>21</v>
      </c>
      <c r="R57" s="23" t="s">
        <v>21</v>
      </c>
      <c r="S57" s="23" t="s">
        <v>21</v>
      </c>
      <c r="T57" s="23" t="s">
        <v>21</v>
      </c>
      <c r="U57" s="23" t="s">
        <v>21</v>
      </c>
      <c r="V57" s="23" t="s">
        <v>21</v>
      </c>
      <c r="W57" s="23" t="s">
        <v>21</v>
      </c>
      <c r="X57" s="23" t="s">
        <v>21</v>
      </c>
      <c r="Y57" s="23" t="s">
        <v>21</v>
      </c>
      <c r="Z57" s="23" t="s">
        <v>21</v>
      </c>
      <c r="AA57" s="23" t="s">
        <v>21</v>
      </c>
      <c r="AB57" s="23" t="s">
        <v>21</v>
      </c>
      <c r="AC57" s="23" t="s">
        <v>21</v>
      </c>
    </row>
    <row r="58" spans="1:29" ht="15">
      <c r="A58" s="52"/>
      <c r="B58" s="15" t="s">
        <v>24</v>
      </c>
      <c r="C58" s="23" t="s">
        <v>21</v>
      </c>
      <c r="D58" s="23" t="s">
        <v>21</v>
      </c>
      <c r="E58" s="23" t="s">
        <v>21</v>
      </c>
      <c r="F58" s="23" t="s">
        <v>21</v>
      </c>
      <c r="G58" s="23" t="s">
        <v>21</v>
      </c>
      <c r="H58" s="23" t="s">
        <v>21</v>
      </c>
      <c r="I58" s="23" t="s">
        <v>21</v>
      </c>
      <c r="J58" s="23" t="s">
        <v>21</v>
      </c>
      <c r="K58" s="23" t="s">
        <v>21</v>
      </c>
      <c r="L58" s="23">
        <v>29.737983857654125</v>
      </c>
      <c r="M58" s="23">
        <v>10.425788450489183</v>
      </c>
      <c r="N58" s="22">
        <f aca="true" t="shared" si="9" ref="N58:P59">((N36-N17)/N36)*100</f>
        <v>11.635802469135804</v>
      </c>
      <c r="O58" s="22">
        <f t="shared" si="9"/>
        <v>23.69443245576176</v>
      </c>
      <c r="P58" s="22">
        <f t="shared" si="9"/>
        <v>24.089475193576142</v>
      </c>
      <c r="Q58" s="23" t="s">
        <v>21</v>
      </c>
      <c r="R58" s="23" t="s">
        <v>21</v>
      </c>
      <c r="S58" s="23" t="s">
        <v>21</v>
      </c>
      <c r="T58" s="23" t="s">
        <v>21</v>
      </c>
      <c r="U58" s="23" t="s">
        <v>21</v>
      </c>
      <c r="V58" s="23" t="s">
        <v>21</v>
      </c>
      <c r="W58" s="23" t="s">
        <v>21</v>
      </c>
      <c r="X58" s="23" t="s">
        <v>21</v>
      </c>
      <c r="Y58" s="23" t="s">
        <v>21</v>
      </c>
      <c r="Z58" s="23" t="s">
        <v>21</v>
      </c>
      <c r="AA58" s="23" t="s">
        <v>21</v>
      </c>
      <c r="AB58" s="23" t="s">
        <v>21</v>
      </c>
      <c r="AC58" s="23" t="s">
        <v>21</v>
      </c>
    </row>
    <row r="59" spans="1:29" ht="15">
      <c r="A59" s="52"/>
      <c r="B59" s="15" t="s">
        <v>25</v>
      </c>
      <c r="C59" s="23" t="s">
        <v>21</v>
      </c>
      <c r="D59" s="23" t="s">
        <v>21</v>
      </c>
      <c r="E59" s="23" t="s">
        <v>21</v>
      </c>
      <c r="F59" s="23" t="s">
        <v>21</v>
      </c>
      <c r="G59" s="23" t="s">
        <v>21</v>
      </c>
      <c r="H59" s="23" t="s">
        <v>21</v>
      </c>
      <c r="I59" s="23" t="s">
        <v>21</v>
      </c>
      <c r="J59" s="23" t="s">
        <v>21</v>
      </c>
      <c r="K59" s="23" t="s">
        <v>21</v>
      </c>
      <c r="L59" s="23">
        <v>37.85918555257233</v>
      </c>
      <c r="M59" s="23">
        <v>14.627784055597026</v>
      </c>
      <c r="N59" s="22">
        <f t="shared" si="9"/>
        <v>30.050632911392405</v>
      </c>
      <c r="O59" s="22">
        <f t="shared" si="9"/>
        <v>1.670876063958871</v>
      </c>
      <c r="P59" s="22">
        <f t="shared" si="9"/>
        <v>25.15367680695334</v>
      </c>
      <c r="Q59" s="22">
        <f>((Q37-Q18)/Q37)*100</f>
        <v>35.03291701660752</v>
      </c>
      <c r="R59" s="22">
        <f>((R37-R18)/R37)*100</f>
        <v>32.32664632435613</v>
      </c>
      <c r="S59" s="25">
        <v>48.55695767102392</v>
      </c>
      <c r="T59" s="25">
        <v>54.30765884666644</v>
      </c>
      <c r="U59" s="25">
        <v>54.9420089709306</v>
      </c>
      <c r="V59" s="25">
        <v>59.93298022053099</v>
      </c>
      <c r="W59" s="25">
        <v>61.093965245773916</v>
      </c>
      <c r="X59" s="25">
        <v>59.124800494949824</v>
      </c>
      <c r="Y59" s="25">
        <v>56.81400435742031</v>
      </c>
      <c r="Z59" s="25">
        <v>55.46227611908026</v>
      </c>
      <c r="AA59" s="25">
        <v>53.889640749247256</v>
      </c>
      <c r="AB59" s="25">
        <v>52.92774102415694</v>
      </c>
      <c r="AC59" s="25">
        <v>53.282289861977894</v>
      </c>
    </row>
    <row r="60" spans="1:29" ht="15">
      <c r="A60" s="52"/>
      <c r="B60" s="15" t="s">
        <v>26</v>
      </c>
      <c r="C60" s="23">
        <v>30</v>
      </c>
      <c r="D60" s="23">
        <v>30.5</v>
      </c>
      <c r="E60" s="23">
        <v>26.6</v>
      </c>
      <c r="F60" s="23">
        <v>28.9</v>
      </c>
      <c r="G60" s="23">
        <v>26.4</v>
      </c>
      <c r="H60" s="23">
        <v>26.4</v>
      </c>
      <c r="I60" s="23">
        <v>23.6</v>
      </c>
      <c r="J60" s="23">
        <v>27</v>
      </c>
      <c r="K60" s="23">
        <v>26.8</v>
      </c>
      <c r="L60" s="23" t="s">
        <v>21</v>
      </c>
      <c r="M60" s="23" t="s">
        <v>21</v>
      </c>
      <c r="N60" s="23" t="s">
        <v>21</v>
      </c>
      <c r="O60" s="23" t="s">
        <v>21</v>
      </c>
      <c r="P60" s="23" t="s">
        <v>21</v>
      </c>
      <c r="Q60" s="23" t="s">
        <v>21</v>
      </c>
      <c r="R60" s="23" t="s">
        <v>21</v>
      </c>
      <c r="S60" s="23" t="s">
        <v>21</v>
      </c>
      <c r="T60" s="23" t="s">
        <v>21</v>
      </c>
      <c r="U60" s="23" t="s">
        <v>21</v>
      </c>
      <c r="V60" s="23" t="s">
        <v>21</v>
      </c>
      <c r="W60" s="23" t="s">
        <v>21</v>
      </c>
      <c r="X60" s="23" t="s">
        <v>21</v>
      </c>
      <c r="Y60" s="23" t="s">
        <v>21</v>
      </c>
      <c r="Z60" s="23" t="s">
        <v>21</v>
      </c>
      <c r="AA60" s="23" t="s">
        <v>21</v>
      </c>
      <c r="AB60" s="23" t="s">
        <v>21</v>
      </c>
      <c r="AC60" s="23" t="s">
        <v>21</v>
      </c>
    </row>
    <row r="61" spans="1:29" ht="15">
      <c r="A61" s="52"/>
      <c r="B61" s="15" t="s">
        <v>27</v>
      </c>
      <c r="C61" s="23" t="s">
        <v>21</v>
      </c>
      <c r="D61" s="23" t="s">
        <v>21</v>
      </c>
      <c r="E61" s="23" t="s">
        <v>21</v>
      </c>
      <c r="F61" s="23" t="s">
        <v>21</v>
      </c>
      <c r="G61" s="23" t="s">
        <v>21</v>
      </c>
      <c r="H61" s="23" t="s">
        <v>21</v>
      </c>
      <c r="I61" s="23" t="s">
        <v>21</v>
      </c>
      <c r="J61" s="23" t="s">
        <v>21</v>
      </c>
      <c r="K61" s="23" t="s">
        <v>21</v>
      </c>
      <c r="L61" s="23">
        <v>37.85918555257233</v>
      </c>
      <c r="M61" s="23">
        <v>14.627784055597026</v>
      </c>
      <c r="N61" s="22">
        <f>((N39-N20)/N39)*100</f>
        <v>28.208594619540133</v>
      </c>
      <c r="O61" s="22">
        <f>((O39-O20)/O39)*100</f>
        <v>25.531576604269574</v>
      </c>
      <c r="P61" s="22">
        <f>((P39-P20)/P39)*100</f>
        <v>21.24284456186702</v>
      </c>
      <c r="Q61" s="22">
        <f>((Q39-Q20)/Q39)*100</f>
        <v>26.82196508323183</v>
      </c>
      <c r="R61" s="22">
        <f>((R39-R20)/R39)*100</f>
        <v>29.13081517601538</v>
      </c>
      <c r="S61" s="25">
        <v>39.40001662925084</v>
      </c>
      <c r="T61" s="25">
        <v>47.68603750892622</v>
      </c>
      <c r="U61" s="25">
        <v>55.72233033141751</v>
      </c>
      <c r="V61" s="25">
        <v>71.4922576673559</v>
      </c>
      <c r="W61" s="25">
        <v>77.86522804832873</v>
      </c>
      <c r="X61" s="25">
        <v>79.43507653563138</v>
      </c>
      <c r="Y61" s="25">
        <v>79.00057185382478</v>
      </c>
      <c r="Z61" s="25">
        <v>79.08755182494339</v>
      </c>
      <c r="AA61" s="25">
        <v>78.35368956743004</v>
      </c>
      <c r="AB61" s="25">
        <v>77.57750353595799</v>
      </c>
      <c r="AC61" s="25">
        <v>76.55940349250504</v>
      </c>
    </row>
    <row r="62" spans="1:29" ht="15">
      <c r="A62" s="52"/>
      <c r="B62" s="15" t="s">
        <v>28</v>
      </c>
      <c r="C62" s="23" t="s">
        <v>21</v>
      </c>
      <c r="D62" s="23" t="s">
        <v>21</v>
      </c>
      <c r="E62" s="23" t="s">
        <v>21</v>
      </c>
      <c r="F62" s="23" t="s">
        <v>21</v>
      </c>
      <c r="G62" s="23">
        <v>33.8</v>
      </c>
      <c r="H62" s="23">
        <v>33.1</v>
      </c>
      <c r="I62" s="23">
        <v>33.5</v>
      </c>
      <c r="J62" s="23">
        <v>33.9</v>
      </c>
      <c r="K62" s="23">
        <v>33.3</v>
      </c>
      <c r="L62" s="23" t="s">
        <v>21</v>
      </c>
      <c r="M62" s="23" t="s">
        <v>21</v>
      </c>
      <c r="N62" s="23" t="s">
        <v>21</v>
      </c>
      <c r="O62" s="23" t="s">
        <v>21</v>
      </c>
      <c r="P62" s="23" t="s">
        <v>21</v>
      </c>
      <c r="Q62" s="23" t="s">
        <v>21</v>
      </c>
      <c r="R62" s="23" t="s">
        <v>21</v>
      </c>
      <c r="S62" s="23" t="s">
        <v>21</v>
      </c>
      <c r="T62" s="23" t="s">
        <v>21</v>
      </c>
      <c r="U62" s="23" t="s">
        <v>21</v>
      </c>
      <c r="V62" s="23" t="s">
        <v>21</v>
      </c>
      <c r="W62" s="23" t="s">
        <v>21</v>
      </c>
      <c r="X62" s="23" t="s">
        <v>21</v>
      </c>
      <c r="Y62" s="23" t="s">
        <v>21</v>
      </c>
      <c r="Z62" s="23" t="s">
        <v>21</v>
      </c>
      <c r="AA62" s="23" t="s">
        <v>21</v>
      </c>
      <c r="AB62" s="23" t="s">
        <v>21</v>
      </c>
      <c r="AC62" s="23" t="s">
        <v>21</v>
      </c>
    </row>
    <row r="63" spans="1:29" ht="15">
      <c r="A63" s="52"/>
      <c r="B63" s="15" t="s">
        <v>29</v>
      </c>
      <c r="C63" s="23">
        <v>23.2</v>
      </c>
      <c r="D63" s="23">
        <v>21.4</v>
      </c>
      <c r="E63" s="23">
        <v>25.9</v>
      </c>
      <c r="F63" s="23">
        <v>25.3</v>
      </c>
      <c r="G63" s="23">
        <v>28.8</v>
      </c>
      <c r="H63" s="23">
        <v>25.4</v>
      </c>
      <c r="I63" s="23">
        <v>23</v>
      </c>
      <c r="J63" s="23">
        <v>25.4</v>
      </c>
      <c r="K63" s="23">
        <v>26.2</v>
      </c>
      <c r="L63" s="23">
        <v>28.664674562509184</v>
      </c>
      <c r="M63" s="23">
        <v>30.466830061314266</v>
      </c>
      <c r="N63" s="22">
        <f aca="true" t="shared" si="10" ref="N63:Q67">((N41-N22)/N41)*100</f>
        <v>27.9650067936402</v>
      </c>
      <c r="O63" s="22">
        <f t="shared" si="10"/>
        <v>48.241113702211855</v>
      </c>
      <c r="P63" s="22">
        <f t="shared" si="10"/>
        <v>17.753939027355262</v>
      </c>
      <c r="Q63" s="22">
        <f t="shared" si="10"/>
        <v>24.270551303479028</v>
      </c>
      <c r="R63" s="22">
        <f aca="true" t="shared" si="11" ref="R63:AC63">((R41-R22)/R41)*100</f>
        <v>26.078130029528584</v>
      </c>
      <c r="S63" s="22">
        <f t="shared" si="11"/>
        <v>25.399823714154596</v>
      </c>
      <c r="T63" s="22">
        <f t="shared" si="11"/>
        <v>24.776463622042584</v>
      </c>
      <c r="U63" s="22">
        <f t="shared" si="11"/>
        <v>25.43592696900267</v>
      </c>
      <c r="V63" s="22">
        <f t="shared" si="11"/>
        <v>24.906529636350303</v>
      </c>
      <c r="W63" s="22">
        <f t="shared" si="11"/>
        <v>24.29131650512348</v>
      </c>
      <c r="X63" s="22">
        <f t="shared" si="11"/>
        <v>23.845727419903284</v>
      </c>
      <c r="Y63" s="22">
        <f t="shared" si="11"/>
        <v>23.883065306611165</v>
      </c>
      <c r="Z63" s="22">
        <f t="shared" si="11"/>
        <v>23.70014653851353</v>
      </c>
      <c r="AA63" s="22">
        <f t="shared" si="11"/>
        <v>24.15025899455182</v>
      </c>
      <c r="AB63" s="22">
        <f t="shared" si="11"/>
        <v>24.387974279576593</v>
      </c>
      <c r="AC63" s="22">
        <f t="shared" si="11"/>
        <v>23.68638661094773</v>
      </c>
    </row>
    <row r="64" spans="1:29" ht="15">
      <c r="A64" s="52"/>
      <c r="B64" s="15" t="s">
        <v>30</v>
      </c>
      <c r="C64" s="23">
        <v>36.9</v>
      </c>
      <c r="D64" s="23">
        <v>37.8</v>
      </c>
      <c r="E64" s="23">
        <v>39.5</v>
      </c>
      <c r="F64" s="23">
        <v>41.4</v>
      </c>
      <c r="G64" s="23">
        <v>35.1</v>
      </c>
      <c r="H64" s="23">
        <v>35.4</v>
      </c>
      <c r="I64" s="23">
        <v>37.4</v>
      </c>
      <c r="J64" s="23">
        <v>32.9</v>
      </c>
      <c r="K64" s="23">
        <v>34.6</v>
      </c>
      <c r="L64" s="23">
        <v>34.451835536793375</v>
      </c>
      <c r="M64" s="23">
        <v>34.84393973493592</v>
      </c>
      <c r="N64" s="22">
        <f t="shared" si="10"/>
        <v>41.76313822811941</v>
      </c>
      <c r="O64" s="22">
        <f t="shared" si="10"/>
        <v>46.79778867442713</v>
      </c>
      <c r="P64" s="22">
        <f t="shared" si="10"/>
        <v>42.811788573817964</v>
      </c>
      <c r="Q64" s="22">
        <f t="shared" si="10"/>
        <v>43.24269982677555</v>
      </c>
      <c r="R64" s="22">
        <f>((R42-R23)/R42)*100</f>
        <v>35.61793131359763</v>
      </c>
      <c r="S64" s="25">
        <v>67.13405950393674</v>
      </c>
      <c r="T64" s="25">
        <v>67.02774557705439</v>
      </c>
      <c r="U64" s="25">
        <v>66.64134082710478</v>
      </c>
      <c r="V64" s="25">
        <v>64.41882961502179</v>
      </c>
      <c r="W64" s="25">
        <v>61.483260703641704</v>
      </c>
      <c r="X64" s="25">
        <v>60.22599570877256</v>
      </c>
      <c r="Y64" s="25">
        <v>56.98292793824111</v>
      </c>
      <c r="Z64" s="25">
        <v>56.83793596006726</v>
      </c>
      <c r="AA64" s="25">
        <v>54.47316725919449</v>
      </c>
      <c r="AB64" s="25">
        <v>52.43300274673869</v>
      </c>
      <c r="AC64" s="25">
        <v>49.672732011097764</v>
      </c>
    </row>
    <row r="65" spans="1:29" ht="15">
      <c r="A65" s="15" t="s">
        <v>31</v>
      </c>
      <c r="B65" s="15" t="s">
        <v>32</v>
      </c>
      <c r="C65" s="23">
        <v>39.6</v>
      </c>
      <c r="D65" s="23">
        <v>39</v>
      </c>
      <c r="E65" s="23">
        <v>45.5</v>
      </c>
      <c r="F65" s="23">
        <v>38.8</v>
      </c>
      <c r="G65" s="23">
        <v>23</v>
      </c>
      <c r="H65" s="23">
        <v>35.6</v>
      </c>
      <c r="I65" s="23">
        <v>39</v>
      </c>
      <c r="J65" s="23">
        <v>36.8</v>
      </c>
      <c r="K65" s="23">
        <v>19.1</v>
      </c>
      <c r="L65" s="23">
        <v>27.997682204481066</v>
      </c>
      <c r="M65" s="23">
        <v>27.603248461027142</v>
      </c>
      <c r="N65" s="22">
        <f t="shared" si="10"/>
        <v>26.606123578069546</v>
      </c>
      <c r="O65" s="22">
        <f t="shared" si="10"/>
        <v>25.458593170249056</v>
      </c>
      <c r="P65" s="22">
        <f t="shared" si="10"/>
        <v>23.944487117730535</v>
      </c>
      <c r="Q65" s="22">
        <f t="shared" si="10"/>
        <v>23.839977352857915</v>
      </c>
      <c r="R65" s="22">
        <f>((R43-R24)/R43)*100</f>
        <v>23.68228313949725</v>
      </c>
      <c r="S65" s="25">
        <v>60.4842182780583</v>
      </c>
      <c r="T65" s="25">
        <v>71.37837360987074</v>
      </c>
      <c r="U65" s="25">
        <v>91.56219039104947</v>
      </c>
      <c r="V65" s="25">
        <v>93.65111514286669</v>
      </c>
      <c r="W65" s="25">
        <v>94.55765523605623</v>
      </c>
      <c r="X65" s="25">
        <v>92.60388756647868</v>
      </c>
      <c r="Y65" s="25">
        <v>89.97105121143606</v>
      </c>
      <c r="Z65" s="25">
        <v>88.04461621584096</v>
      </c>
      <c r="AA65" s="25">
        <v>86.21332734202596</v>
      </c>
      <c r="AB65" s="25">
        <v>84.3831129627212</v>
      </c>
      <c r="AC65" s="25">
        <v>80.614378268657</v>
      </c>
    </row>
    <row r="66" spans="1:29" ht="15">
      <c r="A66" s="15" t="s">
        <v>33</v>
      </c>
      <c r="B66" s="15" t="s">
        <v>34</v>
      </c>
      <c r="C66" s="23">
        <v>20</v>
      </c>
      <c r="D66" s="23">
        <v>28.5</v>
      </c>
      <c r="E66" s="23">
        <v>34.1</v>
      </c>
      <c r="F66" s="23">
        <v>32.4</v>
      </c>
      <c r="G66" s="23">
        <v>30.6</v>
      </c>
      <c r="H66" s="23">
        <v>35.3</v>
      </c>
      <c r="I66" s="23">
        <v>32.3</v>
      </c>
      <c r="J66" s="23">
        <v>33.7</v>
      </c>
      <c r="K66" s="23">
        <v>29.6</v>
      </c>
      <c r="L66" s="23">
        <v>36.37682112814799</v>
      </c>
      <c r="M66" s="23">
        <v>28.33155852286421</v>
      </c>
      <c r="N66" s="22">
        <f t="shared" si="10"/>
        <v>29.3574297188755</v>
      </c>
      <c r="O66" s="22">
        <f t="shared" si="10"/>
        <v>26.550843804913633</v>
      </c>
      <c r="P66" s="22">
        <f t="shared" si="10"/>
        <v>31.3560159415039</v>
      </c>
      <c r="Q66" s="22">
        <f t="shared" si="10"/>
        <v>30.932711145489243</v>
      </c>
      <c r="R66" s="22">
        <f aca="true" t="shared" si="12" ref="R66:AC66">((R44-R25)/R44)*100</f>
        <v>32.20906148867314</v>
      </c>
      <c r="S66" s="22">
        <f t="shared" si="12"/>
        <v>26.309756396842953</v>
      </c>
      <c r="T66" s="22">
        <f t="shared" si="12"/>
        <v>26.147810294322436</v>
      </c>
      <c r="U66" s="22">
        <f t="shared" si="12"/>
        <v>26.312446033472447</v>
      </c>
      <c r="V66" s="22">
        <f t="shared" si="12"/>
        <v>35.35873337631494</v>
      </c>
      <c r="W66" s="22">
        <f t="shared" si="12"/>
        <v>25.310354112688003</v>
      </c>
      <c r="X66" s="22">
        <f t="shared" si="12"/>
        <v>24.37419911231257</v>
      </c>
      <c r="Y66" s="22">
        <f t="shared" si="12"/>
        <v>23.691983678663576</v>
      </c>
      <c r="Z66" s="22">
        <f t="shared" si="12"/>
        <v>22.64547298123269</v>
      </c>
      <c r="AA66" s="22">
        <f t="shared" si="12"/>
        <v>21.59106993564652</v>
      </c>
      <c r="AB66" s="22">
        <f t="shared" si="12"/>
        <v>20.056050083399075</v>
      </c>
      <c r="AC66" s="22">
        <f t="shared" si="12"/>
        <v>21.134071737704854</v>
      </c>
    </row>
    <row r="67" spans="1:29" ht="26.25" customHeight="1" thickBot="1">
      <c r="A67" s="24" t="s">
        <v>35</v>
      </c>
      <c r="B67" s="25" t="s">
        <v>36</v>
      </c>
      <c r="C67" s="23">
        <v>28.9</v>
      </c>
      <c r="D67" s="23">
        <v>29.4</v>
      </c>
      <c r="E67" s="23">
        <v>33.5</v>
      </c>
      <c r="F67" s="23">
        <v>31.6</v>
      </c>
      <c r="G67" s="23">
        <v>30.2</v>
      </c>
      <c r="H67" s="23">
        <v>30.9</v>
      </c>
      <c r="I67" s="23">
        <v>30.4</v>
      </c>
      <c r="J67" s="23">
        <v>31</v>
      </c>
      <c r="K67" s="23">
        <v>28.5</v>
      </c>
      <c r="L67" s="23">
        <v>32.11430677157939</v>
      </c>
      <c r="M67" s="23">
        <v>29.822872974358194</v>
      </c>
      <c r="N67" s="22">
        <f t="shared" si="10"/>
        <v>29.934561994011545</v>
      </c>
      <c r="O67" s="22">
        <f t="shared" si="10"/>
        <v>31.181817041873217</v>
      </c>
      <c r="P67" s="22">
        <f t="shared" si="10"/>
        <v>26.830282279474883</v>
      </c>
      <c r="Q67" s="22">
        <f t="shared" si="10"/>
        <v>30.87250800837281</v>
      </c>
      <c r="R67" s="22">
        <f>((R45-R26)/R45)*100</f>
        <v>30.563915948907272</v>
      </c>
      <c r="S67" s="22">
        <f>((S45-S26)/S45)*100</f>
        <v>29.81666598775501</v>
      </c>
      <c r="T67" s="40">
        <f aca="true" t="shared" si="13" ref="T67:AC67">((T45-T26)/T45)*100</f>
        <v>31.245225400286436</v>
      </c>
      <c r="U67" s="40">
        <f t="shared" si="13"/>
        <v>33.094178831634636</v>
      </c>
      <c r="V67" s="40">
        <f t="shared" si="13"/>
        <v>35.27698010213765</v>
      </c>
      <c r="W67" s="40">
        <f t="shared" si="13"/>
        <v>34.267044288244804</v>
      </c>
      <c r="X67" s="40">
        <f t="shared" si="13"/>
        <v>34.13513621007253</v>
      </c>
      <c r="Y67" s="40">
        <f t="shared" si="13"/>
        <v>33.69555067309932</v>
      </c>
      <c r="Z67" s="40">
        <f t="shared" si="13"/>
        <v>33.34727151555009</v>
      </c>
      <c r="AA67" s="40">
        <f t="shared" si="13"/>
        <v>32.987926263810174</v>
      </c>
      <c r="AB67" s="40">
        <f t="shared" si="13"/>
        <v>32.570919052774784</v>
      </c>
      <c r="AC67" s="40">
        <f t="shared" si="13"/>
        <v>32.34823676219097</v>
      </c>
    </row>
    <row r="68" spans="1:30" ht="15.75" customHeight="1">
      <c r="A68" s="44" t="s">
        <v>38</v>
      </c>
      <c r="B68" s="44"/>
      <c r="C68" s="44"/>
      <c r="D68" s="44"/>
      <c r="E68" s="44"/>
      <c r="F68" s="44"/>
      <c r="G68" s="44"/>
      <c r="H68" s="44"/>
      <c r="I68" s="44"/>
      <c r="J68" s="44"/>
      <c r="K68" s="44"/>
      <c r="L68" s="44"/>
      <c r="M68" s="44"/>
      <c r="N68" s="44"/>
      <c r="O68" s="44"/>
      <c r="P68" s="44"/>
      <c r="Q68" s="44"/>
      <c r="R68" s="44"/>
      <c r="S68" s="44"/>
      <c r="T68" s="42"/>
      <c r="U68" s="43"/>
      <c r="V68" s="43"/>
      <c r="W68" s="43"/>
      <c r="X68" s="42"/>
      <c r="Y68" s="42"/>
      <c r="Z68" s="42"/>
      <c r="AA68" s="42"/>
      <c r="AB68" s="43"/>
      <c r="AC68" s="43"/>
      <c r="AD68" s="42"/>
    </row>
    <row r="69" spans="1:30" ht="15.75" customHeight="1">
      <c r="A69" s="26" t="s">
        <v>39</v>
      </c>
      <c r="B69" s="26"/>
      <c r="C69" s="26"/>
      <c r="D69" s="26"/>
      <c r="E69" s="26"/>
      <c r="F69" s="26"/>
      <c r="G69" s="26"/>
      <c r="H69" s="26"/>
      <c r="I69" s="26"/>
      <c r="J69" s="26"/>
      <c r="K69" s="26"/>
      <c r="L69" s="26"/>
      <c r="M69" s="26"/>
      <c r="N69" s="26"/>
      <c r="O69" s="26"/>
      <c r="P69" s="26"/>
      <c r="Q69" s="26"/>
      <c r="R69" s="26"/>
      <c r="S69" s="26"/>
      <c r="T69" s="42"/>
      <c r="U69" s="42"/>
      <c r="V69" s="42"/>
      <c r="W69" s="42"/>
      <c r="X69" s="42"/>
      <c r="Y69" s="42"/>
      <c r="Z69" s="42"/>
      <c r="AA69" s="42"/>
      <c r="AB69" s="42"/>
      <c r="AC69" s="42"/>
      <c r="AD69" s="42"/>
    </row>
    <row r="70" spans="1:30" ht="15.75" customHeight="1">
      <c r="A70" s="38" t="s">
        <v>53</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row>
    <row r="71" spans="1:30" s="1" customFormat="1" ht="15.75" customHeight="1">
      <c r="A71" s="38" t="s">
        <v>54</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row>
    <row r="72" spans="1:19" ht="15">
      <c r="A72" s="28" t="s">
        <v>40</v>
      </c>
      <c r="B72" s="26"/>
      <c r="C72" s="27"/>
      <c r="D72" s="27"/>
      <c r="E72" s="27"/>
      <c r="F72" s="27"/>
      <c r="G72" s="27"/>
      <c r="H72" s="27"/>
      <c r="I72" s="27"/>
      <c r="J72" s="27"/>
      <c r="K72" s="27"/>
      <c r="L72" s="27"/>
      <c r="M72" s="27"/>
      <c r="N72" s="27"/>
      <c r="O72" s="26"/>
      <c r="P72" s="27"/>
      <c r="Q72" s="27"/>
      <c r="R72" s="27"/>
      <c r="S72" s="27"/>
    </row>
    <row r="73" spans="1:19" ht="15">
      <c r="A73" s="28" t="s">
        <v>41</v>
      </c>
      <c r="B73" s="26"/>
      <c r="C73" s="27"/>
      <c r="D73" s="27"/>
      <c r="E73" s="27"/>
      <c r="F73" s="27"/>
      <c r="G73" s="27"/>
      <c r="H73" s="27"/>
      <c r="I73" s="27"/>
      <c r="J73" s="27"/>
      <c r="K73" s="27"/>
      <c r="L73" s="27"/>
      <c r="M73" s="27"/>
      <c r="N73" s="27"/>
      <c r="O73" s="26"/>
      <c r="P73" s="27"/>
      <c r="Q73" s="27"/>
      <c r="R73" s="27"/>
      <c r="S73" s="27"/>
    </row>
    <row r="74" spans="1:19" ht="15">
      <c r="A74" s="28" t="s">
        <v>42</v>
      </c>
      <c r="B74" s="26"/>
      <c r="C74" s="27"/>
      <c r="D74" s="27"/>
      <c r="E74" s="27"/>
      <c r="F74" s="27"/>
      <c r="G74" s="27"/>
      <c r="H74" s="27"/>
      <c r="I74" s="27"/>
      <c r="J74" s="27"/>
      <c r="K74" s="27"/>
      <c r="L74" s="27"/>
      <c r="M74" s="27"/>
      <c r="N74" s="27"/>
      <c r="O74" s="26"/>
      <c r="P74" s="27"/>
      <c r="Q74" s="27"/>
      <c r="R74" s="27"/>
      <c r="S74" s="27"/>
    </row>
    <row r="75" spans="1:19" ht="13.5" customHeight="1">
      <c r="A75" s="28" t="s">
        <v>49</v>
      </c>
      <c r="B75" s="26"/>
      <c r="C75" s="27"/>
      <c r="D75" s="27"/>
      <c r="E75" s="27"/>
      <c r="F75" s="27"/>
      <c r="G75" s="27"/>
      <c r="H75" s="27"/>
      <c r="I75" s="27"/>
      <c r="J75" s="27"/>
      <c r="K75" s="27"/>
      <c r="L75" s="27"/>
      <c r="M75" s="27"/>
      <c r="N75" s="27"/>
      <c r="O75" s="26"/>
      <c r="P75" s="27"/>
      <c r="Q75" s="27"/>
      <c r="R75" s="27"/>
      <c r="S75" s="27"/>
    </row>
    <row r="76" spans="1:19" ht="22.5" customHeight="1">
      <c r="A76" s="50" t="s">
        <v>43</v>
      </c>
      <c r="B76" s="50"/>
      <c r="C76" s="50"/>
      <c r="D76" s="50"/>
      <c r="E76" s="50"/>
      <c r="F76" s="50"/>
      <c r="G76" s="50"/>
      <c r="H76" s="50"/>
      <c r="I76" s="50"/>
      <c r="J76" s="50"/>
      <c r="K76" s="50"/>
      <c r="L76" s="50"/>
      <c r="M76" s="50"/>
      <c r="N76" s="50"/>
      <c r="O76" s="50"/>
      <c r="P76" s="50"/>
      <c r="Q76" s="50"/>
      <c r="R76" s="50"/>
      <c r="S76" s="50"/>
    </row>
    <row r="77" spans="1:19" ht="14.25" customHeight="1">
      <c r="A77" s="51" t="s">
        <v>44</v>
      </c>
      <c r="B77" s="51"/>
      <c r="C77" s="51"/>
      <c r="D77" s="51"/>
      <c r="E77" s="51"/>
      <c r="F77" s="51"/>
      <c r="G77" s="51"/>
      <c r="H77" s="51"/>
      <c r="I77" s="51"/>
      <c r="J77" s="51"/>
      <c r="K77" s="51"/>
      <c r="L77" s="51"/>
      <c r="M77" s="51"/>
      <c r="N77" s="51"/>
      <c r="O77" s="51"/>
      <c r="P77" s="51"/>
      <c r="Q77" s="51"/>
      <c r="R77" s="51"/>
      <c r="S77" s="51"/>
    </row>
    <row r="78" spans="1:19" s="1" customFormat="1" ht="14.25" customHeight="1">
      <c r="A78" s="38" t="s">
        <v>55</v>
      </c>
      <c r="B78" s="37"/>
      <c r="C78" s="37"/>
      <c r="D78" s="37"/>
      <c r="E78" s="37"/>
      <c r="F78" s="37"/>
      <c r="G78" s="37"/>
      <c r="H78" s="37"/>
      <c r="I78" s="37"/>
      <c r="J78" s="37"/>
      <c r="K78" s="37"/>
      <c r="L78" s="37"/>
      <c r="M78" s="37"/>
      <c r="N78" s="37"/>
      <c r="O78" s="37"/>
      <c r="P78" s="37"/>
      <c r="Q78" s="37"/>
      <c r="R78" s="45"/>
      <c r="S78" s="37"/>
    </row>
    <row r="79" spans="1:19" ht="15">
      <c r="A79" s="29" t="s">
        <v>45</v>
      </c>
      <c r="B79" s="26"/>
      <c r="C79" s="27"/>
      <c r="D79" s="27"/>
      <c r="E79" s="27"/>
      <c r="F79" s="27"/>
      <c r="G79" s="27"/>
      <c r="H79" s="27"/>
      <c r="I79" s="27"/>
      <c r="J79" s="27"/>
      <c r="K79" s="27"/>
      <c r="L79" s="27"/>
      <c r="M79" s="27"/>
      <c r="N79" s="27"/>
      <c r="O79" s="27"/>
      <c r="P79" s="27"/>
      <c r="Q79" s="27"/>
      <c r="R79" s="27"/>
      <c r="S79" s="27"/>
    </row>
    <row r="80" spans="1:19" ht="15">
      <c r="A80" s="28" t="s">
        <v>46</v>
      </c>
      <c r="B80" s="26"/>
      <c r="C80" s="27"/>
      <c r="D80" s="27"/>
      <c r="E80" s="27"/>
      <c r="F80" s="27"/>
      <c r="G80" s="27"/>
      <c r="H80" s="27"/>
      <c r="I80" s="27"/>
      <c r="J80" s="27"/>
      <c r="K80" s="27"/>
      <c r="L80" s="30"/>
      <c r="M80" s="30"/>
      <c r="N80" s="30"/>
      <c r="O80" s="31"/>
      <c r="P80" s="30"/>
      <c r="Q80" s="30"/>
      <c r="R80" s="30"/>
      <c r="S80" s="30"/>
    </row>
  </sheetData>
  <sheetProtection/>
  <mergeCells count="14">
    <mergeCell ref="S28:AC28"/>
    <mergeCell ref="S9:AC9"/>
    <mergeCell ref="C8:S8"/>
    <mergeCell ref="A11:A23"/>
    <mergeCell ref="C27:S27"/>
    <mergeCell ref="C9:R9"/>
    <mergeCell ref="C28:R28"/>
    <mergeCell ref="A76:S76"/>
    <mergeCell ref="A77:S77"/>
    <mergeCell ref="A30:A42"/>
    <mergeCell ref="C49:S49"/>
    <mergeCell ref="A52:A64"/>
    <mergeCell ref="S50:AC50"/>
    <mergeCell ref="C50:R50"/>
  </mergeCells>
  <printOptions/>
  <pageMargins left="0.5" right="0.5" top="0.5" bottom="0.5" header="0.3" footer="0.3"/>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C20" sqref="C20"/>
    </sheetView>
  </sheetViews>
  <sheetFormatPr defaultColWidth="9.140625" defaultRowHeight="15"/>
  <cols>
    <col min="1" max="1" width="12.8515625" style="0" customWidth="1"/>
  </cols>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1" max="1" width="20.140625" style="0" customWidth="1"/>
    <col min="2" max="2" width="15.7109375" style="0" customWidth="1"/>
    <col min="3" max="4" width="11.7109375" style="0" customWidth="1"/>
    <col min="5" max="5" width="10.8515625" style="0" customWidth="1"/>
  </cols>
  <sheetData>
    <row r="8" ht="12.75" customHeight="1"/>
    <row r="9" ht="2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PE7</dc:creator>
  <cp:keywords/>
  <dc:description/>
  <cp:lastModifiedBy>Shear, Tim </cp:lastModifiedBy>
  <dcterms:created xsi:type="dcterms:W3CDTF">2012-03-07T20:42:24Z</dcterms:created>
  <dcterms:modified xsi:type="dcterms:W3CDTF">2017-11-29T18:25:27Z</dcterms:modified>
  <cp:category/>
  <cp:version/>
  <cp:contentType/>
  <cp:contentStatus/>
</cp:coreProperties>
</file>